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9660" tabRatio="938" activeTab="2"/>
  </bookViews>
  <sheets>
    <sheet name="титул УП" sheetId="1" r:id="rId1"/>
    <sheet name="свод " sheetId="2" r:id="rId2"/>
    <sheet name="УП (2)" sheetId="3" r:id="rId3"/>
    <sheet name="титул КУГ" sheetId="4" r:id="rId4"/>
    <sheet name="кабинет" sheetId="5" r:id="rId5"/>
    <sheet name="КГА" sheetId="6" r:id="rId6"/>
    <sheet name="КГУ" sheetId="7" r:id="rId7"/>
  </sheets>
  <externalReferences>
    <externalReference r:id="rId10"/>
    <externalReference r:id="rId11"/>
  </externalReferences>
  <definedNames>
    <definedName name="_ftn1" localSheetId="0">'титул УП'!#REF!</definedName>
    <definedName name="_ftnref1" localSheetId="0">'титул УП'!#REF!</definedName>
    <definedName name="_xlnm.Print_Area" localSheetId="5">'КГА'!$A$1:$BG$330</definedName>
    <definedName name="_xlnm.Print_Area" localSheetId="6">'КГУ'!$A$1:$BF$331</definedName>
  </definedNames>
  <calcPr fullCalcOnLoad="1" refMode="R1C1"/>
</workbook>
</file>

<file path=xl/comments2.xml><?xml version="1.0" encoding="utf-8"?>
<comments xmlns="http://schemas.openxmlformats.org/spreadsheetml/2006/main">
  <authors>
    <author>ТАТЬЯНА</author>
  </authors>
  <commentList>
    <comment ref="J7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3 нед - общеобраз
10 -- ФГОС (каникулы после 2 курса
</t>
        </r>
      </text>
    </comment>
  </commentList>
</comments>
</file>

<file path=xl/sharedStrings.xml><?xml version="1.0" encoding="utf-8"?>
<sst xmlns="http://schemas.openxmlformats.org/spreadsheetml/2006/main" count="1443" uniqueCount="367">
  <si>
    <t>Индекс</t>
  </si>
  <si>
    <t>Распределение по семестрам:</t>
  </si>
  <si>
    <t>Учебная нагрузка обучающихся (час.)</t>
  </si>
  <si>
    <t>час. (нед.)</t>
  </si>
  <si>
    <t>Максимальная учебная нагрузка</t>
  </si>
  <si>
    <t>Самостоятельная учебная нагрузка, ч</t>
  </si>
  <si>
    <t>учебная (производственное обучение)</t>
  </si>
  <si>
    <t>производственная</t>
  </si>
  <si>
    <t>I курс</t>
  </si>
  <si>
    <t>II курс</t>
  </si>
  <si>
    <t>III курс</t>
  </si>
  <si>
    <t>Всего</t>
  </si>
  <si>
    <t>1 сем.</t>
  </si>
  <si>
    <t>2 сем.</t>
  </si>
  <si>
    <t>3 сем.</t>
  </si>
  <si>
    <t>4 сем.</t>
  </si>
  <si>
    <t>5 сем.</t>
  </si>
  <si>
    <t>лабораторных и практических занятий</t>
  </si>
  <si>
    <t>О.ОО</t>
  </si>
  <si>
    <t>Общеобразовательный цикл</t>
  </si>
  <si>
    <t>ОДБ</t>
  </si>
  <si>
    <t>Базовые общеобразовательные дисциплины</t>
  </si>
  <si>
    <t>Русский язык</t>
  </si>
  <si>
    <t>Литература</t>
  </si>
  <si>
    <t>Иностранный язык</t>
  </si>
  <si>
    <t>История</t>
  </si>
  <si>
    <t>География</t>
  </si>
  <si>
    <t>ОДБ.09</t>
  </si>
  <si>
    <t>ОБЖ</t>
  </si>
  <si>
    <t>ОДП</t>
  </si>
  <si>
    <t>Профильные общеобразовательные дисциплины</t>
  </si>
  <si>
    <t>Математика</t>
  </si>
  <si>
    <t>Экономика</t>
  </si>
  <si>
    <t>Информатика и ИКТ</t>
  </si>
  <si>
    <t>ОП.00</t>
  </si>
  <si>
    <t>Общепрофессиональный цикл</t>
  </si>
  <si>
    <t>Вариативная часть циклов ОП.ОП.</t>
  </si>
  <si>
    <t>Техническое оснащение и организация рабочего места</t>
  </si>
  <si>
    <t>Безопасность жизнедеятельности</t>
  </si>
  <si>
    <t>П.00</t>
  </si>
  <si>
    <t>Профессиональный цикл</t>
  </si>
  <si>
    <t>ПМ.00</t>
  </si>
  <si>
    <t>ПМ.01</t>
  </si>
  <si>
    <t>Приготовление блюд из овощей и грибов</t>
  </si>
  <si>
    <t>МДК.01.01</t>
  </si>
  <si>
    <t>ПМ.02</t>
  </si>
  <si>
    <t>Приготовление блюд и гарниров из круп, бобовых, макаронных изделий, яиц, творога и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</si>
  <si>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</si>
  <si>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</si>
  <si>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ПМ.03</t>
  </si>
  <si>
    <t>Приготовление супов и соусов</t>
  </si>
  <si>
    <t>МДК.03.01</t>
  </si>
  <si>
    <t>Технология приготовления супов и соусов</t>
  </si>
  <si>
    <t>УП.03</t>
  </si>
  <si>
    <t>ПМ.04</t>
  </si>
  <si>
    <t>Приготовление блюд из рыбы</t>
  </si>
  <si>
    <t>МДК.04.01</t>
  </si>
  <si>
    <t>Технология обработки сырья и приготовления блюд из рыбы</t>
  </si>
  <si>
    <t>УП.04</t>
  </si>
  <si>
    <t>ПМ.05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</si>
  <si>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</si>
  <si>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</si>
  <si>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</si>
  <si>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УП.05</t>
  </si>
  <si>
    <t>ПМ.06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</si>
  <si>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</si>
  <si>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</si>
  <si>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</si>
  <si>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УП.06</t>
  </si>
  <si>
    <t>ПМ.07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</si>
  <si>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</si>
  <si>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</si>
  <si>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</si>
  <si>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УП.07</t>
  </si>
  <si>
    <t>ПМ.08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</si>
  <si>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</si>
  <si>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</si>
  <si>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</si>
  <si>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УП.08</t>
  </si>
  <si>
    <t>ФК.00</t>
  </si>
  <si>
    <t>Физическая культура</t>
  </si>
  <si>
    <t>Наименование циклов, дисциплин, профессиональных модулей, МДК, практик</t>
  </si>
  <si>
    <t>Обязательная аудиторная</t>
  </si>
  <si>
    <t>Всего занятий</t>
  </si>
  <si>
    <t>Практика учебная и производственная</t>
  </si>
  <si>
    <t>1,2,3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</si>
  <si>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</si>
  <si>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</si>
  <si>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Экономические и правовые основы производственной деятельности</t>
  </si>
  <si>
    <t>Технология обработки сырья и приготовления блюд из овощей и грибов</t>
  </si>
  <si>
    <t>Производственная практика</t>
  </si>
  <si>
    <t>Г(И)А</t>
  </si>
  <si>
    <t>Государсвенная (итоговая) аттестация</t>
  </si>
  <si>
    <t>ВСЕГО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</si>
  <si>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</si>
  <si>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</si>
  <si>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</si>
  <si>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</si>
  <si>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</si>
  <si>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</si>
  <si>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</si>
  <si>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</si>
  <si>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</si>
  <si>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t>1. Сводные данные по бюджету времени (в неделях)</t>
  </si>
  <si>
    <t>ФГОС</t>
  </si>
  <si>
    <t>общеобразовательная</t>
  </si>
  <si>
    <t>1п</t>
  </si>
  <si>
    <t>2п</t>
  </si>
  <si>
    <t>Обязательная часть циклов Общеобразовательный цикл, Профессиональный цикл и раздел «Физическая культура"</t>
  </si>
  <si>
    <t>ПП.07</t>
  </si>
  <si>
    <t>ПП.08</t>
  </si>
  <si>
    <t xml:space="preserve">Всего </t>
  </si>
  <si>
    <t>Учебная практика (УП) ВСЕГО</t>
  </si>
  <si>
    <t>Производсвенная практика (ПП) ВСЕГО</t>
  </si>
  <si>
    <t>Профессиональные модули (ПМ) ВСЕГО</t>
  </si>
  <si>
    <t>ОП+ВАРИАТИВ+ПРОФИЛЬ ОД</t>
  </si>
  <si>
    <t>ПМ+УП+ПП+ Физра</t>
  </si>
  <si>
    <t>Производсвенная практика</t>
  </si>
  <si>
    <t>э</t>
  </si>
  <si>
    <t>2 курс</t>
  </si>
  <si>
    <r>
      <t xml:space="preserve">I </t>
    </r>
    <r>
      <rPr>
        <sz val="14"/>
        <color indexed="8"/>
        <rFont val="Times New Roman"/>
        <family val="1"/>
      </rPr>
      <t>курс</t>
    </r>
  </si>
  <si>
    <r>
      <t xml:space="preserve">II </t>
    </r>
    <r>
      <rPr>
        <sz val="14"/>
        <color indexed="8"/>
        <rFont val="Times New Roman"/>
        <family val="1"/>
      </rPr>
      <t>курс</t>
    </r>
  </si>
  <si>
    <r>
      <t>III</t>
    </r>
    <r>
      <rPr>
        <sz val="14"/>
        <color indexed="8"/>
        <rFont val="Times New Roman"/>
        <family val="1"/>
      </rPr>
      <t xml:space="preserve"> курс</t>
    </r>
  </si>
  <si>
    <t>Утверждаю</t>
  </si>
  <si>
    <t>наименование образовательного учреждения</t>
  </si>
  <si>
    <t>___________________________</t>
  </si>
  <si>
    <t>«_____»____________ 20 __ г.</t>
  </si>
  <si>
    <t>УЧЕБНЫЙ ПЛАН</t>
  </si>
  <si>
    <t>код и наименование профессии / специальности</t>
  </si>
  <si>
    <t>по профессии начального  профессионального образования</t>
  </si>
  <si>
    <t xml:space="preserve">                                                                               Нормативный срок обучения – 2 года </t>
  </si>
  <si>
    <t xml:space="preserve">                                                                               Форма обучения-очная</t>
  </si>
  <si>
    <t xml:space="preserve">                                                                               Квалификация: повар</t>
  </si>
  <si>
    <t xml:space="preserve">                                                                                                        кондитер</t>
  </si>
  <si>
    <t xml:space="preserve">                                                                               на базе  основного общего образования</t>
  </si>
  <si>
    <t>№</t>
  </si>
  <si>
    <t>Наименование</t>
  </si>
  <si>
    <t>Повар, кондитер</t>
  </si>
  <si>
    <t>Кабинеты</t>
  </si>
  <si>
    <t>Лаборатории</t>
  </si>
  <si>
    <t>Цеха</t>
  </si>
  <si>
    <t xml:space="preserve">      2.  Кондитерский цех</t>
  </si>
  <si>
    <t>Русский язык, Литература</t>
  </si>
  <si>
    <t>Естествознание (физика, химия,биология)</t>
  </si>
  <si>
    <t>Обществознание, право</t>
  </si>
  <si>
    <t>Физическая культур - спорт зал</t>
  </si>
  <si>
    <t xml:space="preserve">     3.       Безопасность жизнедеятельности и охраны труда (ОБЖ)</t>
  </si>
  <si>
    <t xml:space="preserve">      3.   Техническое оснащение и организация рабочего места</t>
  </si>
  <si>
    <r>
      <t>1.</t>
    </r>
    <r>
      <rPr>
        <sz val="12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Технология кулинарного производства</t>
    </r>
  </si>
  <si>
    <r>
      <t>2.</t>
    </r>
    <r>
      <rPr>
        <sz val="12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Технология кондитерского производства</t>
    </r>
  </si>
  <si>
    <r>
      <t>1.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Calibri"/>
        <family val="2"/>
      </rPr>
      <t>Микробиология, санитария и гигиена</t>
    </r>
  </si>
  <si>
    <r>
      <t>2.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Calibri"/>
        <family val="2"/>
      </rPr>
      <t>Товароведение продовольственных товаров</t>
    </r>
  </si>
  <si>
    <r>
      <t>1.</t>
    </r>
    <r>
      <rPr>
        <sz val="12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Кулинарный цех</t>
    </r>
  </si>
  <si>
    <t>КАЛЕДАРНЫЙ УЧЕБНЫЙ ГРАФИК</t>
  </si>
  <si>
    <t>образовательного учреждения среднего профессионального образования</t>
  </si>
  <si>
    <t>образовательного учреждения среднего  профессионального образования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</si>
  <si>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</si>
  <si>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</si>
  <si>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</si>
  <si>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</si>
  <si>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</si>
  <si>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</si>
  <si>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</si>
  <si>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</si>
  <si>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</si>
  <si>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</si>
  <si>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</si>
  <si>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</si>
  <si>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</si>
  <si>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</si>
  <si>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</si>
  <si>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</si>
  <si>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ОД.00</t>
  </si>
  <si>
    <t>обяз. уч.</t>
  </si>
  <si>
    <t>сам. р. с.</t>
  </si>
  <si>
    <t>ОДБ.01</t>
  </si>
  <si>
    <t>ОП. 00</t>
  </si>
  <si>
    <t xml:space="preserve">Общепрофессиональный  цикл </t>
  </si>
  <si>
    <t>ОП. 01</t>
  </si>
  <si>
    <t xml:space="preserve">Профессиональный цикл </t>
  </si>
  <si>
    <t>ПМ. 00</t>
  </si>
  <si>
    <t>Профессиональные модули</t>
  </si>
  <si>
    <t xml:space="preserve">Физическая культура 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</si>
  <si>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</si>
  <si>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</si>
  <si>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</si>
  <si>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ВСЕГО ЧАСОВ</t>
  </si>
  <si>
    <t>2013-2014 уч. год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</si>
  <si>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</si>
  <si>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</si>
  <si>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</si>
  <si>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</si>
  <si>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</si>
  <si>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</si>
  <si>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</si>
  <si>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ОП. 02</t>
  </si>
  <si>
    <t>ОП. 03</t>
  </si>
  <si>
    <t>ОП. 04</t>
  </si>
  <si>
    <t>ОП. 05</t>
  </si>
  <si>
    <t>ОП. 06</t>
  </si>
  <si>
    <t>ПМ. 01</t>
  </si>
  <si>
    <t>УП. 01</t>
  </si>
  <si>
    <t>ПП. 01</t>
  </si>
  <si>
    <t>ПМ. 02</t>
  </si>
  <si>
    <t>УП. 02</t>
  </si>
  <si>
    <t>ПП. 02</t>
  </si>
  <si>
    <t>ПМ. 03</t>
  </si>
  <si>
    <t>УП. 03</t>
  </si>
  <si>
    <t>ПП. 03</t>
  </si>
  <si>
    <t>ПМ. 04</t>
  </si>
  <si>
    <t>УП. 04</t>
  </si>
  <si>
    <t>ПП. 04</t>
  </si>
  <si>
    <t>ПМ. 05</t>
  </si>
  <si>
    <t>УП. 05</t>
  </si>
  <si>
    <t>ПП. 05</t>
  </si>
  <si>
    <t>ПМ. 06</t>
  </si>
  <si>
    <t>УП. 06</t>
  </si>
  <si>
    <t>ПП. 06</t>
  </si>
  <si>
    <t>ПМ. 07</t>
  </si>
  <si>
    <t>УП. 07</t>
  </si>
  <si>
    <t>ПП. 07</t>
  </si>
  <si>
    <t>ПМ. 08</t>
  </si>
  <si>
    <t>УП. 08</t>
  </si>
  <si>
    <t>ПП. 08</t>
  </si>
  <si>
    <t>Календарный график учебного процесса</t>
  </si>
  <si>
    <t xml:space="preserve"> 1.1</t>
  </si>
  <si>
    <t>ПП.03</t>
  </si>
  <si>
    <t>ПП.04</t>
  </si>
  <si>
    <t>ПП.05</t>
  </si>
  <si>
    <t>ПП.06</t>
  </si>
  <si>
    <t>з</t>
  </si>
  <si>
    <t>дз</t>
  </si>
  <si>
    <t>без вариатива</t>
  </si>
  <si>
    <t>Директор _____________________Н.В. Плошник</t>
  </si>
  <si>
    <t xml:space="preserve">                                                                               Квалификация: повар </t>
  </si>
  <si>
    <t>Форма промежуточной аттестации</t>
  </si>
  <si>
    <t xml:space="preserve">Кубановедение </t>
  </si>
  <si>
    <t>ОП.01</t>
  </si>
  <si>
    <t>ОП.02</t>
  </si>
  <si>
    <t>ОП.03</t>
  </si>
  <si>
    <t>ОП.04</t>
  </si>
  <si>
    <t>Калькуляция и учет</t>
  </si>
  <si>
    <t>ОП.07</t>
  </si>
  <si>
    <t>1 нед.</t>
  </si>
  <si>
    <t>дисциплин МДК</t>
  </si>
  <si>
    <t>учебной практики</t>
  </si>
  <si>
    <t>производств.</t>
  </si>
  <si>
    <t>вар</t>
  </si>
  <si>
    <r>
      <t xml:space="preserve">Консультации на учебную группу по 100 часов в год (всего 250 час.)  </t>
    </r>
    <r>
      <rPr>
        <b/>
        <sz val="11"/>
        <color indexed="8"/>
        <rFont val="Times New Roman"/>
        <family val="1"/>
      </rPr>
      <t>Государственная (итоговая) аттестация</t>
    </r>
    <r>
      <rPr>
        <sz val="11"/>
        <color indexed="8"/>
        <rFont val="Times New Roman"/>
        <family val="1"/>
      </rPr>
      <t xml:space="preserve">
Выпускная квалификационная работа
</t>
    </r>
  </si>
  <si>
    <t>экзаменов</t>
  </si>
  <si>
    <t>дифф. зачетов</t>
  </si>
  <si>
    <t>зачетов</t>
  </si>
  <si>
    <t>0з/2дз/1эк</t>
  </si>
  <si>
    <t>17нед/0</t>
  </si>
  <si>
    <t>14нед/1,5нед/0,5нед</t>
  </si>
  <si>
    <t>22нед/0,5нед/0,5нед</t>
  </si>
  <si>
    <t>4нед/8,5нед/4,5нед</t>
  </si>
  <si>
    <t>18нед/3,5нед/1,5нед</t>
  </si>
  <si>
    <t xml:space="preserve">  + 57 кубань</t>
  </si>
  <si>
    <t>0нед/0 нед/0нед</t>
  </si>
  <si>
    <t>0з/0дз/1эк</t>
  </si>
  <si>
    <t>6 сем</t>
  </si>
  <si>
    <t xml:space="preserve"> - - , Дз</t>
  </si>
  <si>
    <t>З З, ДЗ</t>
  </si>
  <si>
    <t xml:space="preserve"> - Э</t>
  </si>
  <si>
    <t xml:space="preserve">Учебная практика </t>
  </si>
  <si>
    <t>УП.01.</t>
  </si>
  <si>
    <t>ПП.01.</t>
  </si>
  <si>
    <t>УП.02.</t>
  </si>
  <si>
    <t>ПП.02.</t>
  </si>
  <si>
    <t>Иностранный язык (английский)</t>
  </si>
  <si>
    <t>Обществознание (включая экономику и право)</t>
  </si>
  <si>
    <t>ОДП.16</t>
  </si>
  <si>
    <t>ОДП. 19</t>
  </si>
  <si>
    <t>ОДП.20</t>
  </si>
  <si>
    <t>Физика</t>
  </si>
  <si>
    <t>Химия</t>
  </si>
  <si>
    <t>Биология</t>
  </si>
  <si>
    <t xml:space="preserve"> - Дз</t>
  </si>
  <si>
    <t xml:space="preserve">  - Дз</t>
  </si>
  <si>
    <t>17 нед</t>
  </si>
  <si>
    <t>24 нед</t>
  </si>
  <si>
    <t>16 нед</t>
  </si>
  <si>
    <t>23 нед</t>
  </si>
  <si>
    <t>всего</t>
  </si>
  <si>
    <t>недель</t>
  </si>
  <si>
    <t>УП+ПП</t>
  </si>
  <si>
    <t>Военно полевые сборы</t>
  </si>
  <si>
    <t>Календарный график аттестации</t>
  </si>
  <si>
    <t>ОДБ.00</t>
  </si>
  <si>
    <t>1э</t>
  </si>
  <si>
    <t>Иностранный язык (английский язык)</t>
  </si>
  <si>
    <t>Обществознания (включая экономику права)</t>
  </si>
  <si>
    <t>1дз</t>
  </si>
  <si>
    <t>Основы безопасности жизнедеятельности</t>
  </si>
  <si>
    <t>ОДБ.10</t>
  </si>
  <si>
    <t>Кубановедение</t>
  </si>
  <si>
    <t>ОДП.00</t>
  </si>
  <si>
    <t>ОДП.19</t>
  </si>
  <si>
    <t>1з</t>
  </si>
  <si>
    <t>Проиводсвенная практика</t>
  </si>
  <si>
    <t>Всего час. в неделю обязательной учебной нагрузки</t>
  </si>
  <si>
    <t>Всего аттестаций в неделю</t>
  </si>
  <si>
    <t>2з/2дз/1э</t>
  </si>
  <si>
    <t>квэ</t>
  </si>
  <si>
    <t>1квэ</t>
  </si>
  <si>
    <t>0з/10дз/7э</t>
  </si>
  <si>
    <t>2014-2015 уч. год</t>
  </si>
  <si>
    <t>1дз/1квэ</t>
  </si>
  <si>
    <t>0з/8дз/4квэ</t>
  </si>
  <si>
    <t>Профиль получаемого профессионального оборазования: естественно - научный</t>
  </si>
  <si>
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</t>
  </si>
  <si>
    <t>Военно - полевые сборы</t>
  </si>
  <si>
    <t>Технология приготовления сырья и приготовления блюд и граниров из круп, бобовых, макаронных изделий , яиц, творога , теста</t>
  </si>
  <si>
    <t>2015-2016 уч. год</t>
  </si>
  <si>
    <t>Э</t>
  </si>
  <si>
    <t>3 курс</t>
  </si>
  <si>
    <t>02.09-7.09</t>
  </si>
  <si>
    <t>30.09-5.10</t>
  </si>
  <si>
    <t>31 окт. – 2 ноя..</t>
  </si>
  <si>
    <t>25 нояб. –30 нояб.</t>
  </si>
  <si>
    <t>30 дек. – 1 янв.</t>
  </si>
  <si>
    <t>27 янв. -  1 фев.</t>
  </si>
  <si>
    <t>24 фев. – 1 мар.</t>
  </si>
  <si>
    <t>31 мар. – 5 апр.</t>
  </si>
  <si>
    <t>28 апр. – 3 мая</t>
  </si>
  <si>
    <t>28 мая – 5 июн.</t>
  </si>
  <si>
    <t>30 июн. – 1 июл.</t>
  </si>
  <si>
    <t>28 июль – 2 авг.</t>
  </si>
  <si>
    <t>25 авг. –  30 сент.</t>
  </si>
  <si>
    <t>0з/16дз/3э</t>
  </si>
  <si>
    <t>0з/11дз/2э</t>
  </si>
  <si>
    <t xml:space="preserve"> - Дз , - Дз</t>
  </si>
  <si>
    <t xml:space="preserve"> - Дз, Э</t>
  </si>
  <si>
    <t xml:space="preserve"> -Дз</t>
  </si>
  <si>
    <t xml:space="preserve"> - Дз, - Э</t>
  </si>
  <si>
    <t xml:space="preserve"> - Дз , - ДЗ</t>
  </si>
  <si>
    <t xml:space="preserve"> - Дз,- ДЗ</t>
  </si>
  <si>
    <t>0з/1дз/1эк</t>
  </si>
  <si>
    <t>0з/3дз/1эк</t>
  </si>
  <si>
    <t>0з/28дз/13э</t>
  </si>
  <si>
    <t>Учебный план 19.01.17 ПОВАР, КОНДИТЕР</t>
  </si>
  <si>
    <t>ОДБ. 06</t>
  </si>
  <si>
    <t>ОДБ. 07</t>
  </si>
  <si>
    <t>ОДБ.11</t>
  </si>
  <si>
    <t xml:space="preserve">Основы бюджетной грамотности  </t>
  </si>
  <si>
    <t>Дз</t>
  </si>
  <si>
    <t>ОДБ.12</t>
  </si>
  <si>
    <t>Основы предпринимательской деятельности</t>
  </si>
  <si>
    <t xml:space="preserve"> - -,  - -, Дз</t>
  </si>
  <si>
    <t xml:space="preserve">  ДЗ</t>
  </si>
  <si>
    <t xml:space="preserve">     Э   </t>
  </si>
  <si>
    <t xml:space="preserve">   - ,  Э</t>
  </si>
  <si>
    <t xml:space="preserve">   Дз</t>
  </si>
  <si>
    <t xml:space="preserve"> Дз</t>
  </si>
  <si>
    <t>0з/3дз/2э</t>
  </si>
  <si>
    <t xml:space="preserve">Дзк </t>
  </si>
  <si>
    <t xml:space="preserve"> З, ДЗ</t>
  </si>
  <si>
    <t>0з/9дз/8эк</t>
  </si>
  <si>
    <t>0з/5дз/1э</t>
  </si>
  <si>
    <t>19.01.17 Повар, кондитер</t>
  </si>
  <si>
    <t>4. Перечень кабинетов, лабораторий, мастерских  для подготовки по ППКРС</t>
  </si>
  <si>
    <t>ГБПОУ КК КИСТ</t>
  </si>
  <si>
    <t xml:space="preserve">Государственное бюджетное профеессиональное образовательное учреждение Краснодарского края "Крымский индустриально - строительный техникум" </t>
  </si>
  <si>
    <t>ГБПОУ КК кИСТ</t>
  </si>
  <si>
    <t xml:space="preserve">                                                                                                                                   5 мес.</t>
  </si>
  <si>
    <t xml:space="preserve">                                                                                                                             5 мес.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</si>
</sst>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Calibri"/>
      <family val="2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Times New Roman"/>
      <family val="1"/>
    </font>
    <font>
      <sz val="12"/>
      <color indexed="62"/>
      <name val="Calibri"/>
      <family val="2"/>
    </font>
    <font>
      <b/>
      <sz val="12"/>
      <color indexed="62"/>
      <name val="Times New Roman"/>
      <family val="1"/>
    </font>
    <font>
      <sz val="10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20"/>
      <color indexed="8"/>
      <name val="Calibri"/>
      <family val="2"/>
    </font>
    <font>
      <b/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FF0000"/>
      <name val="Calibri"/>
      <family val="2"/>
    </font>
    <font>
      <i/>
      <sz val="14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8"/>
      <color theme="1"/>
      <name val="Calibri"/>
      <family val="2"/>
    </font>
    <font>
      <b/>
      <sz val="18"/>
      <color rgb="FF000000"/>
      <name val="Times New Roman"/>
      <family val="1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sz val="12"/>
      <color theme="3" tint="0.39998000860214233"/>
      <name val="Calibri"/>
      <family val="2"/>
    </font>
    <font>
      <b/>
      <sz val="12"/>
      <color theme="3" tint="0.39998000860214233"/>
      <name val="Times New Roman"/>
      <family val="1"/>
    </font>
    <font>
      <sz val="10"/>
      <color rgb="FF00B0F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20"/>
      <color theme="1"/>
      <name val="Calibri"/>
      <family val="2"/>
    </font>
    <font>
      <b/>
      <sz val="10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22"/>
      <color theme="3" tint="0.39998000860214233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0FAC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6" fillId="0" borderId="10" xfId="0" applyFont="1" applyBorder="1" applyAlignment="1">
      <alignment horizontal="justify" vertical="center" wrapText="1"/>
    </xf>
    <xf numFmtId="0" fontId="86" fillId="33" borderId="10" xfId="0" applyFont="1" applyFill="1" applyBorder="1" applyAlignment="1">
      <alignment horizontal="justify" vertical="center" wrapText="1"/>
    </xf>
    <xf numFmtId="0" fontId="8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0" fontId="89" fillId="0" borderId="0" xfId="0" applyFont="1" applyFill="1" applyAlignment="1">
      <alignment horizontal="justify" vertical="center" wrapText="1"/>
    </xf>
    <xf numFmtId="0" fontId="84" fillId="0" borderId="0" xfId="0" applyFont="1" applyFill="1" applyAlignment="1">
      <alignment horizontal="justify" vertical="center" wrapText="1"/>
    </xf>
    <xf numFmtId="0" fontId="84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87" fillId="0" borderId="0" xfId="0" applyFont="1" applyBorder="1" applyAlignment="1">
      <alignment horizontal="center" wrapText="1"/>
    </xf>
    <xf numFmtId="0" fontId="87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 wrapText="1"/>
    </xf>
    <xf numFmtId="0" fontId="88" fillId="0" borderId="10" xfId="0" applyFont="1" applyBorder="1" applyAlignment="1">
      <alignment horizontal="center" vertical="top" wrapText="1"/>
    </xf>
    <xf numFmtId="0" fontId="90" fillId="7" borderId="10" xfId="0" applyFont="1" applyFill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top" wrapText="1"/>
    </xf>
    <xf numFmtId="0" fontId="88" fillId="0" borderId="10" xfId="0" applyFont="1" applyBorder="1" applyAlignment="1">
      <alignment vertical="top" wrapText="1"/>
    </xf>
    <xf numFmtId="0" fontId="88" fillId="7" borderId="10" xfId="0" applyFont="1" applyFill="1" applyBorder="1" applyAlignment="1">
      <alignment vertical="top" wrapText="1"/>
    </xf>
    <xf numFmtId="0" fontId="88" fillId="6" borderId="10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vertical="top" wrapText="1"/>
    </xf>
    <xf numFmtId="0" fontId="88" fillId="6" borderId="10" xfId="0" applyFont="1" applyFill="1" applyBorder="1" applyAlignment="1">
      <alignment vertical="top" wrapText="1"/>
    </xf>
    <xf numFmtId="0" fontId="90" fillId="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7" fillId="0" borderId="11" xfId="0" applyFont="1" applyBorder="1" applyAlignment="1">
      <alignment/>
    </xf>
    <xf numFmtId="0" fontId="91" fillId="0" borderId="10" xfId="0" applyFont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top" wrapText="1"/>
    </xf>
    <xf numFmtId="0" fontId="93" fillId="0" borderId="0" xfId="0" applyFont="1" applyBorder="1" applyAlignment="1">
      <alignment/>
    </xf>
    <xf numFmtId="0" fontId="93" fillId="0" borderId="11" xfId="0" applyFont="1" applyBorder="1" applyAlignment="1">
      <alignment/>
    </xf>
    <xf numFmtId="0" fontId="94" fillId="34" borderId="0" xfId="0" applyFont="1" applyFill="1" applyBorder="1" applyAlignment="1">
      <alignment vertical="top" wrapText="1"/>
    </xf>
    <xf numFmtId="0" fontId="93" fillId="34" borderId="0" xfId="0" applyFont="1" applyFill="1" applyBorder="1" applyAlignment="1">
      <alignment vertical="top" wrapText="1"/>
    </xf>
    <xf numFmtId="0" fontId="93" fillId="34" borderId="10" xfId="0" applyFont="1" applyFill="1" applyBorder="1" applyAlignment="1">
      <alignment vertical="top" wrapText="1"/>
    </xf>
    <xf numFmtId="0" fontId="95" fillId="34" borderId="10" xfId="0" applyFont="1" applyFill="1" applyBorder="1" applyAlignment="1">
      <alignment vertical="top" wrapText="1"/>
    </xf>
    <xf numFmtId="0" fontId="95" fillId="34" borderId="0" xfId="0" applyFont="1" applyFill="1" applyBorder="1" applyAlignment="1">
      <alignment vertical="top" wrapText="1"/>
    </xf>
    <xf numFmtId="0" fontId="87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0" fontId="87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 horizontal="right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Alignment="1">
      <alignment horizontal="right"/>
    </xf>
    <xf numFmtId="0" fontId="87" fillId="0" borderId="11" xfId="0" applyFont="1" applyBorder="1" applyAlignment="1">
      <alignment horizontal="center"/>
    </xf>
    <xf numFmtId="0" fontId="88" fillId="0" borderId="0" xfId="0" applyFont="1" applyAlignment="1">
      <alignment horizontal="left" vertical="center"/>
    </xf>
    <xf numFmtId="0" fontId="99" fillId="0" borderId="0" xfId="0" applyFont="1" applyAlignment="1">
      <alignment horizontal="center"/>
    </xf>
    <xf numFmtId="0" fontId="87" fillId="0" borderId="12" xfId="0" applyFont="1" applyBorder="1" applyAlignment="1">
      <alignment horizontal="center" vertical="top" wrapText="1"/>
    </xf>
    <xf numFmtId="0" fontId="96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0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2" fillId="0" borderId="10" xfId="0" applyFont="1" applyBorder="1" applyAlignment="1">
      <alignment horizontal="justify" vertical="center" wrapText="1"/>
    </xf>
    <xf numFmtId="0" fontId="102" fillId="0" borderId="10" xfId="0" applyFont="1" applyBorder="1" applyAlignment="1">
      <alignment horizontal="left" indent="2"/>
    </xf>
    <xf numFmtId="0" fontId="103" fillId="0" borderId="10" xfId="0" applyFont="1" applyBorder="1" applyAlignment="1">
      <alignment/>
    </xf>
    <xf numFmtId="0" fontId="102" fillId="0" borderId="10" xfId="0" applyFont="1" applyBorder="1" applyAlignment="1">
      <alignment/>
    </xf>
    <xf numFmtId="0" fontId="87" fillId="0" borderId="10" xfId="0" applyFont="1" applyBorder="1" applyAlignment="1">
      <alignment horizontal="left" vertical="top" wrapText="1"/>
    </xf>
    <xf numFmtId="0" fontId="87" fillId="0" borderId="10" xfId="0" applyFont="1" applyBorder="1" applyAlignment="1">
      <alignment vertical="top" wrapText="1"/>
    </xf>
    <xf numFmtId="0" fontId="100" fillId="0" borderId="10" xfId="0" applyFont="1" applyBorder="1" applyAlignment="1">
      <alignment/>
    </xf>
    <xf numFmtId="0" fontId="102" fillId="0" borderId="0" xfId="0" applyFont="1" applyFill="1" applyAlignment="1">
      <alignment wrapText="1"/>
    </xf>
    <xf numFmtId="0" fontId="102" fillId="0" borderId="0" xfId="0" applyFont="1" applyFill="1" applyAlignment="1">
      <alignment horizontal="left" wrapText="1"/>
    </xf>
    <xf numFmtId="0" fontId="88" fillId="0" borderId="10" xfId="0" applyFont="1" applyFill="1" applyBorder="1" applyAlignment="1">
      <alignment vertical="top" wrapText="1"/>
    </xf>
    <xf numFmtId="0" fontId="84" fillId="35" borderId="0" xfId="0" applyFont="1" applyFill="1" applyAlignment="1">
      <alignment horizontal="justify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84" fillId="0" borderId="13" xfId="0" applyFont="1" applyFill="1" applyBorder="1" applyAlignment="1">
      <alignment vertical="center" wrapText="1"/>
    </xf>
    <xf numFmtId="0" fontId="84" fillId="0" borderId="14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vertical="center" wrapText="1"/>
    </xf>
    <xf numFmtId="0" fontId="84" fillId="0" borderId="15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4" fillId="35" borderId="0" xfId="0" applyFont="1" applyFill="1" applyAlignment="1">
      <alignment horizontal="justify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02" fillId="0" borderId="0" xfId="0" applyFont="1" applyBorder="1" applyAlignment="1">
      <alignment/>
    </xf>
    <xf numFmtId="0" fontId="102" fillId="0" borderId="0" xfId="0" applyFont="1" applyBorder="1" applyAlignment="1">
      <alignment horizontal="right"/>
    </xf>
    <xf numFmtId="0" fontId="104" fillId="0" borderId="0" xfId="0" applyFont="1" applyBorder="1" applyAlignment="1">
      <alignment/>
    </xf>
    <xf numFmtId="0" fontId="105" fillId="0" borderId="10" xfId="0" applyFont="1" applyBorder="1" applyAlignment="1">
      <alignment horizontal="justify" vertical="center" wrapText="1"/>
    </xf>
    <xf numFmtId="0" fontId="8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105" fillId="7" borderId="10" xfId="0" applyFont="1" applyFill="1" applyBorder="1" applyAlignment="1">
      <alignment horizontal="justify" vertical="center" wrapText="1"/>
    </xf>
    <xf numFmtId="0" fontId="105" fillId="7" borderId="10" xfId="0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justify" vertical="center" wrapText="1"/>
    </xf>
    <xf numFmtId="0" fontId="86" fillId="0" borderId="10" xfId="0" applyFont="1" applyBorder="1" applyAlignment="1">
      <alignment horizontal="left" vertical="center" wrapText="1"/>
    </xf>
    <xf numFmtId="0" fontId="2" fillId="7" borderId="10" xfId="0" applyFont="1" applyFill="1" applyBorder="1" applyAlignment="1">
      <alignment horizontal="justify" vertical="center" wrapText="1"/>
    </xf>
    <xf numFmtId="0" fontId="106" fillId="7" borderId="10" xfId="0" applyFont="1" applyFill="1" applyBorder="1" applyAlignment="1">
      <alignment horizontal="justify" vertical="center" wrapText="1"/>
    </xf>
    <xf numFmtId="0" fontId="106" fillId="36" borderId="10" xfId="0" applyFont="1" applyFill="1" applyBorder="1" applyAlignment="1">
      <alignment horizontal="justify" vertical="center" wrapText="1"/>
    </xf>
    <xf numFmtId="0" fontId="106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107" fillId="7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06" fillId="33" borderId="10" xfId="0" applyFont="1" applyFill="1" applyBorder="1" applyAlignment="1">
      <alignment horizontal="justify" vertical="center" wrapText="1"/>
    </xf>
    <xf numFmtId="0" fontId="106" fillId="35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86" fillId="0" borderId="10" xfId="0" applyFont="1" applyBorder="1" applyAlignment="1">
      <alignment horizontal="justify" vertical="center" wrapText="1"/>
    </xf>
    <xf numFmtId="16" fontId="106" fillId="33" borderId="10" xfId="0" applyNumberFormat="1" applyFont="1" applyFill="1" applyBorder="1" applyAlignment="1">
      <alignment horizontal="center" vertical="center" wrapText="1"/>
    </xf>
    <xf numFmtId="16" fontId="106" fillId="35" borderId="10" xfId="0" applyNumberFormat="1" applyFont="1" applyFill="1" applyBorder="1" applyAlignment="1">
      <alignment horizontal="center" vertical="center" wrapText="1"/>
    </xf>
    <xf numFmtId="16" fontId="105" fillId="7" borderId="10" xfId="0" applyNumberFormat="1" applyFont="1" applyFill="1" applyBorder="1" applyAlignment="1">
      <alignment horizontal="center" vertical="center" wrapText="1"/>
    </xf>
    <xf numFmtId="16" fontId="2" fillId="7" borderId="10" xfId="0" applyNumberFormat="1" applyFont="1" applyFill="1" applyBorder="1" applyAlignment="1">
      <alignment horizontal="center" vertical="center" wrapText="1"/>
    </xf>
    <xf numFmtId="0" fontId="100" fillId="0" borderId="0" xfId="0" applyFont="1" applyFill="1" applyAlignment="1">
      <alignment/>
    </xf>
    <xf numFmtId="0" fontId="105" fillId="12" borderId="10" xfId="0" applyFont="1" applyFill="1" applyBorder="1" applyAlignment="1">
      <alignment horizontal="justify" vertical="center" wrapText="1"/>
    </xf>
    <xf numFmtId="0" fontId="105" fillId="12" borderId="10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justify" vertical="center" wrapText="1"/>
    </xf>
    <xf numFmtId="0" fontId="86" fillId="0" borderId="10" xfId="0" applyFont="1" applyBorder="1" applyAlignment="1">
      <alignment horizontal="justify" vertical="center" wrapText="1"/>
    </xf>
    <xf numFmtId="0" fontId="108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justify" vertical="center" wrapText="1"/>
    </xf>
    <xf numFmtId="0" fontId="106" fillId="7" borderId="10" xfId="0" applyFont="1" applyFill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86" fillId="38" borderId="10" xfId="0" applyFont="1" applyFill="1" applyBorder="1" applyAlignment="1">
      <alignment horizontal="center" vertical="center" wrapText="1"/>
    </xf>
    <xf numFmtId="0" fontId="105" fillId="38" borderId="10" xfId="0" applyFont="1" applyFill="1" applyBorder="1" applyAlignment="1">
      <alignment horizontal="center" vertical="center" wrapText="1"/>
    </xf>
    <xf numFmtId="0" fontId="86" fillId="38" borderId="16" xfId="0" applyFont="1" applyFill="1" applyBorder="1" applyAlignment="1">
      <alignment horizontal="center" vertical="center" wrapText="1"/>
    </xf>
    <xf numFmtId="0" fontId="86" fillId="39" borderId="10" xfId="0" applyFont="1" applyFill="1" applyBorder="1" applyAlignment="1">
      <alignment horizontal="center" vertical="center" wrapText="1"/>
    </xf>
    <xf numFmtId="0" fontId="105" fillId="39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top" wrapText="1"/>
    </xf>
    <xf numFmtId="0" fontId="100" fillId="0" borderId="0" xfId="0" applyFont="1" applyFill="1" applyAlignment="1">
      <alignment horizontal="center"/>
    </xf>
    <xf numFmtId="0" fontId="105" fillId="0" borderId="10" xfId="0" applyFont="1" applyFill="1" applyBorder="1" applyAlignment="1">
      <alignment horizontal="center" vertical="center" wrapText="1"/>
    </xf>
    <xf numFmtId="0" fontId="105" fillId="35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106" fillId="0" borderId="10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16" fontId="105" fillId="12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86" fillId="38" borderId="10" xfId="0" applyFont="1" applyFill="1" applyBorder="1" applyAlignment="1">
      <alignment horizontal="justify" vertical="center" wrapText="1"/>
    </xf>
    <xf numFmtId="0" fontId="105" fillId="38" borderId="10" xfId="0" applyFont="1" applyFill="1" applyBorder="1" applyAlignment="1">
      <alignment horizontal="right" vertical="center" wrapText="1"/>
    </xf>
    <xf numFmtId="0" fontId="0" fillId="38" borderId="0" xfId="0" applyFont="1" applyFill="1" applyAlignment="1">
      <alignment horizontal="justify" vertical="center" wrapText="1"/>
    </xf>
    <xf numFmtId="0" fontId="106" fillId="0" borderId="10" xfId="0" applyFont="1" applyFill="1" applyBorder="1" applyAlignment="1">
      <alignment horizontal="justify" vertical="center" wrapText="1"/>
    </xf>
    <xf numFmtId="0" fontId="7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107" fillId="0" borderId="0" xfId="0" applyFont="1" applyFill="1" applyBorder="1" applyAlignment="1">
      <alignment horizontal="justify" vertical="center" wrapText="1"/>
    </xf>
    <xf numFmtId="1" fontId="108" fillId="12" borderId="10" xfId="0" applyNumberFormat="1" applyFont="1" applyFill="1" applyBorder="1" applyAlignment="1">
      <alignment horizontal="center" vertical="center" wrapText="1"/>
    </xf>
    <xf numFmtId="1" fontId="108" fillId="7" borderId="10" xfId="0" applyNumberFormat="1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01" fillId="38" borderId="10" xfId="0" applyFont="1" applyFill="1" applyBorder="1" applyAlignment="1">
      <alignment horizontal="center" vertical="center" wrapText="1"/>
    </xf>
    <xf numFmtId="0" fontId="108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3" fillId="7" borderId="10" xfId="0" applyNumberFormat="1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09" fillId="38" borderId="10" xfId="0" applyFont="1" applyFill="1" applyBorder="1" applyAlignment="1">
      <alignment horizontal="center" vertical="center" wrapText="1"/>
    </xf>
    <xf numFmtId="0" fontId="109" fillId="36" borderId="10" xfId="0" applyFont="1" applyFill="1" applyBorder="1" applyAlignment="1">
      <alignment horizontal="center" vertical="center" wrapText="1"/>
    </xf>
    <xf numFmtId="0" fontId="108" fillId="12" borderId="10" xfId="0" applyFont="1" applyFill="1" applyBorder="1" applyAlignment="1">
      <alignment horizontal="center" vertical="center" wrapText="1"/>
    </xf>
    <xf numFmtId="0" fontId="109" fillId="7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10" fillId="7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08" fillId="12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9" fillId="33" borderId="10" xfId="0" applyFont="1" applyFill="1" applyBorder="1" applyAlignment="1">
      <alignment horizontal="center" vertical="center" wrapText="1"/>
    </xf>
    <xf numFmtId="0" fontId="109" fillId="35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  <xf numFmtId="1" fontId="102" fillId="38" borderId="10" xfId="0" applyNumberFormat="1" applyFont="1" applyFill="1" applyBorder="1" applyAlignment="1">
      <alignment horizontal="center" vertical="center"/>
    </xf>
    <xf numFmtId="0" fontId="101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16" fontId="111" fillId="0" borderId="0" xfId="0" applyNumberFormat="1" applyFont="1" applyFill="1" applyAlignment="1">
      <alignment wrapText="1"/>
    </xf>
    <xf numFmtId="0" fontId="112" fillId="0" borderId="0" xfId="0" applyFont="1" applyFill="1" applyAlignment="1">
      <alignment/>
    </xf>
    <xf numFmtId="0" fontId="111" fillId="0" borderId="0" xfId="0" applyFont="1" applyFill="1" applyAlignment="1">
      <alignment wrapText="1"/>
    </xf>
    <xf numFmtId="0" fontId="113" fillId="0" borderId="0" xfId="0" applyFont="1" applyFill="1" applyAlignment="1">
      <alignment wrapText="1"/>
    </xf>
    <xf numFmtId="0" fontId="114" fillId="0" borderId="0" xfId="0" applyFont="1" applyFill="1" applyAlignment="1">
      <alignment wrapText="1"/>
    </xf>
    <xf numFmtId="0" fontId="92" fillId="0" borderId="17" xfId="0" applyFont="1" applyFill="1" applyBorder="1" applyAlignment="1">
      <alignment vertical="center" textRotation="90" wrapText="1"/>
    </xf>
    <xf numFmtId="0" fontId="102" fillId="0" borderId="0" xfId="0" applyFont="1" applyFill="1" applyAlignment="1">
      <alignment vertical="center" wrapText="1"/>
    </xf>
    <xf numFmtId="0" fontId="92" fillId="0" borderId="17" xfId="0" applyFont="1" applyFill="1" applyBorder="1" applyAlignment="1">
      <alignment horizontal="center" textRotation="90" wrapText="1"/>
    </xf>
    <xf numFmtId="0" fontId="115" fillId="0" borderId="17" xfId="0" applyFont="1" applyFill="1" applyBorder="1" applyAlignment="1">
      <alignment horizontal="center" wrapText="1"/>
    </xf>
    <xf numFmtId="0" fontId="92" fillId="0" borderId="17" xfId="0" applyFont="1" applyFill="1" applyBorder="1" applyAlignment="1">
      <alignment horizontal="center" wrapText="1"/>
    </xf>
    <xf numFmtId="0" fontId="110" fillId="0" borderId="17" xfId="0" applyFont="1" applyFill="1" applyBorder="1" applyAlignment="1">
      <alignment horizontal="center" wrapText="1"/>
    </xf>
    <xf numFmtId="0" fontId="102" fillId="0" borderId="17" xfId="0" applyFont="1" applyFill="1" applyBorder="1" applyAlignment="1">
      <alignment wrapText="1"/>
    </xf>
    <xf numFmtId="0" fontId="116" fillId="0" borderId="17" xfId="0" applyFont="1" applyFill="1" applyBorder="1" applyAlignment="1">
      <alignment horizontal="center" wrapText="1"/>
    </xf>
    <xf numFmtId="0" fontId="117" fillId="0" borderId="17" xfId="0" applyFont="1" applyFill="1" applyBorder="1" applyAlignment="1">
      <alignment horizontal="center" wrapText="1"/>
    </xf>
    <xf numFmtId="0" fontId="118" fillId="0" borderId="0" xfId="0" applyFont="1" applyFill="1" applyAlignment="1">
      <alignment wrapText="1"/>
    </xf>
    <xf numFmtId="0" fontId="119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0" fillId="0" borderId="17" xfId="0" applyFont="1" applyFill="1" applyBorder="1" applyAlignment="1">
      <alignment horizontal="center" wrapText="1"/>
    </xf>
    <xf numFmtId="0" fontId="121" fillId="0" borderId="17" xfId="0" applyFont="1" applyFill="1" applyBorder="1" applyAlignment="1">
      <alignment horizontal="center" wrapText="1"/>
    </xf>
    <xf numFmtId="0" fontId="91" fillId="0" borderId="17" xfId="0" applyFont="1" applyFill="1" applyBorder="1" applyAlignment="1">
      <alignment horizontal="center" wrapText="1"/>
    </xf>
    <xf numFmtId="0" fontId="122" fillId="0" borderId="17" xfId="0" applyFont="1" applyFill="1" applyBorder="1" applyAlignment="1">
      <alignment horizontal="center" wrapText="1"/>
    </xf>
    <xf numFmtId="0" fontId="123" fillId="0" borderId="0" xfId="0" applyFont="1" applyFill="1" applyAlignment="1">
      <alignment horizontal="center" wrapText="1"/>
    </xf>
    <xf numFmtId="0" fontId="113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113" fillId="0" borderId="17" xfId="0" applyFont="1" applyFill="1" applyBorder="1" applyAlignment="1">
      <alignment/>
    </xf>
    <xf numFmtId="0" fontId="105" fillId="0" borderId="17" xfId="0" applyFont="1" applyFill="1" applyBorder="1" applyAlignment="1">
      <alignment horizontal="justify" vertical="center" wrapText="1"/>
    </xf>
    <xf numFmtId="0" fontId="0" fillId="0" borderId="17" xfId="0" applyFill="1" applyBorder="1" applyAlignment="1">
      <alignment/>
    </xf>
    <xf numFmtId="0" fontId="91" fillId="0" borderId="17" xfId="0" applyFont="1" applyFill="1" applyBorder="1" applyAlignment="1">
      <alignment horizontal="center" wrapText="1"/>
    </xf>
    <xf numFmtId="0" fontId="92" fillId="0" borderId="17" xfId="0" applyFont="1" applyFill="1" applyBorder="1" applyAlignment="1">
      <alignment horizontal="center" wrapText="1"/>
    </xf>
    <xf numFmtId="0" fontId="123" fillId="0" borderId="0" xfId="0" applyFont="1" applyFill="1" applyAlignment="1">
      <alignment horizontal="center" wrapText="1"/>
    </xf>
    <xf numFmtId="0" fontId="98" fillId="0" borderId="11" xfId="0" applyFont="1" applyBorder="1" applyAlignment="1">
      <alignment horizontal="center" wrapText="1"/>
    </xf>
    <xf numFmtId="1" fontId="106" fillId="0" borderId="1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left" wrapText="1"/>
    </xf>
    <xf numFmtId="0" fontId="92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left" wrapText="1"/>
    </xf>
    <xf numFmtId="0" fontId="51" fillId="0" borderId="17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13" fillId="0" borderId="17" xfId="0" applyFont="1" applyFill="1" applyBorder="1" applyAlignment="1">
      <alignment horizontal="center" wrapText="1"/>
    </xf>
    <xf numFmtId="0" fontId="51" fillId="0" borderId="17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105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1" fontId="101" fillId="38" borderId="10" xfId="0" applyNumberFormat="1" applyFont="1" applyFill="1" applyBorder="1" applyAlignment="1">
      <alignment horizontal="center" vertical="center" wrapText="1"/>
    </xf>
    <xf numFmtId="14" fontId="87" fillId="0" borderId="0" xfId="0" applyNumberFormat="1" applyFont="1" applyAlignment="1">
      <alignment/>
    </xf>
    <xf numFmtId="0" fontId="87" fillId="0" borderId="16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0" fontId="93" fillId="34" borderId="10" xfId="0" applyFont="1" applyFill="1" applyBorder="1" applyAlignment="1">
      <alignment horizontal="center" vertical="top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textRotation="90" wrapText="1"/>
    </xf>
    <xf numFmtId="0" fontId="86" fillId="0" borderId="10" xfId="0" applyFont="1" applyBorder="1" applyAlignment="1">
      <alignment horizontal="center" vertical="center" textRotation="90" wrapText="1"/>
    </xf>
    <xf numFmtId="0" fontId="109" fillId="7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8" borderId="20" xfId="0" applyFont="1" applyFill="1" applyBorder="1" applyAlignment="1">
      <alignment horizontal="center" vertical="center" wrapText="1"/>
    </xf>
    <xf numFmtId="0" fontId="86" fillId="38" borderId="12" xfId="0" applyFont="1" applyFill="1" applyBorder="1" applyAlignment="1">
      <alignment horizontal="center" vertical="center" wrapText="1"/>
    </xf>
    <xf numFmtId="0" fontId="86" fillId="39" borderId="20" xfId="0" applyFont="1" applyFill="1" applyBorder="1" applyAlignment="1">
      <alignment horizontal="center" vertical="center" wrapText="1"/>
    </xf>
    <xf numFmtId="0" fontId="86" fillId="39" borderId="12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justify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06" fillId="7" borderId="10" xfId="0" applyFont="1" applyFill="1" applyBorder="1" applyAlignment="1">
      <alignment horizontal="justify" vertical="center" wrapText="1"/>
    </xf>
    <xf numFmtId="0" fontId="89" fillId="0" borderId="10" xfId="0" applyFont="1" applyBorder="1" applyAlignment="1">
      <alignment horizontal="justify" vertical="center" wrapText="1"/>
    </xf>
    <xf numFmtId="0" fontId="106" fillId="7" borderId="10" xfId="0" applyFont="1" applyFill="1" applyBorder="1" applyAlignment="1">
      <alignment horizontal="center" vertical="center" wrapText="1"/>
    </xf>
    <xf numFmtId="0" fontId="105" fillId="0" borderId="10" xfId="0" applyFont="1" applyBorder="1" applyAlignment="1">
      <alignment horizontal="justify" vertical="center" textRotation="90" wrapText="1"/>
    </xf>
    <xf numFmtId="0" fontId="105" fillId="0" borderId="10" xfId="0" applyFont="1" applyBorder="1" applyAlignment="1">
      <alignment horizontal="justify" vertical="center" wrapText="1"/>
    </xf>
    <xf numFmtId="0" fontId="87" fillId="0" borderId="0" xfId="0" applyFont="1" applyAlignment="1">
      <alignment horizontal="center" wrapText="1"/>
    </xf>
    <xf numFmtId="0" fontId="92" fillId="0" borderId="1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123" fillId="0" borderId="0" xfId="0" applyFont="1" applyFill="1" applyAlignment="1">
      <alignment horizontal="center" wrapText="1"/>
    </xf>
    <xf numFmtId="0" fontId="91" fillId="0" borderId="17" xfId="0" applyFont="1" applyFill="1" applyBorder="1" applyAlignment="1">
      <alignment horizontal="center" textRotation="90" wrapText="1"/>
    </xf>
    <xf numFmtId="0" fontId="124" fillId="0" borderId="17" xfId="0" applyFont="1" applyFill="1" applyBorder="1" applyAlignment="1">
      <alignment horizontal="center" textRotation="90" wrapText="1"/>
    </xf>
    <xf numFmtId="0" fontId="92" fillId="0" borderId="17" xfId="0" applyFont="1" applyFill="1" applyBorder="1" applyAlignment="1">
      <alignment horizontal="center" wrapText="1"/>
    </xf>
    <xf numFmtId="0" fontId="101" fillId="0" borderId="17" xfId="0" applyFont="1" applyFill="1" applyBorder="1" applyAlignment="1">
      <alignment horizontal="center" wrapText="1"/>
    </xf>
    <xf numFmtId="0" fontId="91" fillId="0" borderId="17" xfId="0" applyFont="1" applyFill="1" applyBorder="1" applyAlignment="1">
      <alignment horizontal="left" wrapText="1"/>
    </xf>
    <xf numFmtId="0" fontId="105" fillId="0" borderId="19" xfId="0" applyFont="1" applyFill="1" applyBorder="1" applyAlignment="1">
      <alignment horizontal="left" vertical="center" wrapText="1"/>
    </xf>
    <xf numFmtId="0" fontId="105" fillId="0" borderId="18" xfId="0" applyFont="1" applyFill="1" applyBorder="1" applyAlignment="1">
      <alignment horizontal="left" vertical="center" wrapText="1"/>
    </xf>
    <xf numFmtId="0" fontId="92" fillId="0" borderId="17" xfId="0" applyFont="1" applyFill="1" applyBorder="1" applyAlignment="1">
      <alignment wrapText="1"/>
    </xf>
    <xf numFmtId="0" fontId="116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left" wrapText="1"/>
    </xf>
    <xf numFmtId="0" fontId="91" fillId="0" borderId="19" xfId="0" applyFont="1" applyFill="1" applyBorder="1" applyAlignment="1">
      <alignment horizontal="left" wrapText="1"/>
    </xf>
    <xf numFmtId="0" fontId="91" fillId="0" borderId="18" xfId="0" applyFont="1" applyFill="1" applyBorder="1" applyAlignment="1">
      <alignment horizontal="left" wrapText="1"/>
    </xf>
    <xf numFmtId="0" fontId="92" fillId="0" borderId="19" xfId="0" applyFont="1" applyFill="1" applyBorder="1" applyAlignment="1">
      <alignment horizontal="center" wrapText="1"/>
    </xf>
    <xf numFmtId="0" fontId="92" fillId="0" borderId="18" xfId="0" applyFont="1" applyFill="1" applyBorder="1" applyAlignment="1">
      <alignment horizontal="center" wrapText="1"/>
    </xf>
    <xf numFmtId="0" fontId="92" fillId="0" borderId="19" xfId="0" applyFont="1" applyFill="1" applyBorder="1" applyAlignment="1">
      <alignment horizontal="left" wrapText="1"/>
    </xf>
    <xf numFmtId="0" fontId="92" fillId="0" borderId="18" xfId="0" applyFont="1" applyFill="1" applyBorder="1" applyAlignment="1">
      <alignment horizontal="left" wrapText="1"/>
    </xf>
    <xf numFmtId="0" fontId="91" fillId="0" borderId="17" xfId="0" applyFont="1" applyFill="1" applyBorder="1" applyAlignment="1">
      <alignment horizontal="center" wrapText="1"/>
    </xf>
    <xf numFmtId="0" fontId="91" fillId="0" borderId="19" xfId="0" applyFont="1" applyFill="1" applyBorder="1" applyAlignment="1">
      <alignment horizontal="center" wrapText="1"/>
    </xf>
    <xf numFmtId="0" fontId="91" fillId="0" borderId="18" xfId="0" applyFont="1" applyFill="1" applyBorder="1" applyAlignment="1">
      <alignment horizontal="center" wrapText="1"/>
    </xf>
    <xf numFmtId="0" fontId="86" fillId="0" borderId="17" xfId="0" applyFont="1" applyFill="1" applyBorder="1" applyAlignment="1">
      <alignment horizontal="left" vertical="center" wrapText="1"/>
    </xf>
    <xf numFmtId="0" fontId="91" fillId="0" borderId="17" xfId="0" applyFont="1" applyFill="1" applyBorder="1" applyAlignment="1">
      <alignment horizontal="center" vertical="top" wrapText="1"/>
    </xf>
    <xf numFmtId="0" fontId="125" fillId="0" borderId="17" xfId="0" applyFont="1" applyFill="1" applyBorder="1" applyAlignment="1">
      <alignment horizontal="left" vertical="top" textRotation="90" wrapText="1"/>
    </xf>
    <xf numFmtId="0" fontId="126" fillId="0" borderId="17" xfId="0" applyFont="1" applyFill="1" applyBorder="1" applyAlignment="1">
      <alignment horizontal="left" vertical="top" textRotation="90" wrapText="1"/>
    </xf>
    <xf numFmtId="0" fontId="112" fillId="0" borderId="19" xfId="0" applyFont="1" applyFill="1" applyBorder="1" applyAlignment="1">
      <alignment horizontal="right" vertical="center" textRotation="90" wrapText="1"/>
    </xf>
    <xf numFmtId="0" fontId="112" fillId="0" borderId="21" xfId="0" applyFont="1" applyFill="1" applyBorder="1" applyAlignment="1">
      <alignment horizontal="right" vertical="center" textRotation="90" wrapText="1"/>
    </xf>
    <xf numFmtId="0" fontId="112" fillId="0" borderId="18" xfId="0" applyFont="1" applyFill="1" applyBorder="1" applyAlignment="1">
      <alignment horizontal="right" vertical="center" textRotation="90" wrapText="1"/>
    </xf>
    <xf numFmtId="0" fontId="91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wrapText="1"/>
    </xf>
    <xf numFmtId="0" fontId="84" fillId="0" borderId="17" xfId="0" applyFont="1" applyFill="1" applyBorder="1" applyAlignment="1">
      <alignment wrapText="1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84" fillId="0" borderId="19" xfId="0" applyFont="1" applyFill="1" applyBorder="1" applyAlignment="1">
      <alignment wrapText="1"/>
    </xf>
    <xf numFmtId="0" fontId="84" fillId="0" borderId="18" xfId="0" applyFont="1" applyFill="1" applyBorder="1" applyAlignment="1">
      <alignment wrapText="1"/>
    </xf>
    <xf numFmtId="0" fontId="114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2552700</xdr:colOff>
      <xdr:row>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5527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Согласовано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54;&#1044;&#1059;&#1051;&#1048;!!!!\&#1059;&#1095;&#1077;&#1073;&#1085;&#1099;&#1077;%20&#1087;&#1083;&#1072;&#1085;&#1099;\&#1059;&#1055;%20&#1087;&#1086;&#1074;&#1072;&#1088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52;&#1054;&#1044;&#1059;&#1051;&#1048;!!!!\&#1059;&#1095;&#1077;&#1073;&#1085;&#1099;&#1077;%20&#1087;&#1083;&#1072;&#1085;&#1099;\&#1059;&#1055;%20&#1087;&#1086;&#1074;&#1072;&#1088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ит (2)"/>
      <sheetName val="титул УП"/>
      <sheetName val="свод "/>
      <sheetName val="УП (2)"/>
      <sheetName val="титул КУГ"/>
      <sheetName val="КУГрафик"/>
      <sheetName val="КГаттес"/>
      <sheetName val="кабинет"/>
      <sheetName val="пояснит"/>
      <sheetName val="Лист3"/>
    </sheetNames>
    <sheetDataSet>
      <sheetData sheetId="3">
        <row r="11">
          <cell r="B11" t="str">
            <v>Русский язык</v>
          </cell>
        </row>
        <row r="12">
          <cell r="B12" t="str">
            <v>Литература</v>
          </cell>
        </row>
        <row r="14">
          <cell r="B14" t="str">
            <v>История</v>
          </cell>
        </row>
        <row r="18">
          <cell r="B18" t="str">
            <v>Физическая культур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ит (2)"/>
      <sheetName val="титул УП"/>
      <sheetName val="свод "/>
      <sheetName val="УП (2)"/>
      <sheetName val="титул КУГ"/>
      <sheetName val="КУГрафик"/>
      <sheetName val="КГаттес"/>
      <sheetName val="кабинет"/>
      <sheetName val="пояснит"/>
      <sheetName val="Лист3"/>
    </sheetNames>
    <sheetDataSet>
      <sheetData sheetId="3">
        <row r="33">
          <cell r="B33" t="str">
            <v>Техническое оснащение и организация рабочего места</v>
          </cell>
        </row>
        <row r="34">
          <cell r="B34" t="str">
            <v>Экономические и правовые основы производственной деятельности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25"/>
  <sheetViews>
    <sheetView zoomScalePageLayoutView="0" workbookViewId="0" topLeftCell="A10">
      <selection activeCell="A10" sqref="A10"/>
      <selection activeCell="E21" sqref="E21"/>
    </sheetView>
  </sheetViews>
  <sheetFormatPr defaultColWidth="9.140625" defaultRowHeight="15"/>
  <cols>
    <col min="1" max="1" width="103.8515625" style="0" customWidth="1"/>
    <col min="2" max="2" width="9.140625" style="0" customWidth="1"/>
  </cols>
  <sheetData>
    <row r="1" ht="18.75">
      <c r="A1" s="43" t="s">
        <v>123</v>
      </c>
    </row>
    <row r="2" ht="18.75">
      <c r="A2" s="43" t="s">
        <v>233</v>
      </c>
    </row>
    <row r="3" ht="19.5">
      <c r="A3" s="49" t="s">
        <v>362</v>
      </c>
    </row>
    <row r="4" ht="2.25" customHeight="1">
      <c r="A4" s="43" t="s">
        <v>125</v>
      </c>
    </row>
    <row r="5" ht="18.75">
      <c r="A5" s="43"/>
    </row>
    <row r="6" ht="18.75">
      <c r="A6" s="43" t="s">
        <v>126</v>
      </c>
    </row>
    <row r="7" ht="128.25" customHeight="1">
      <c r="A7" s="52" t="s">
        <v>127</v>
      </c>
    </row>
    <row r="8" ht="18.75">
      <c r="A8" s="45"/>
    </row>
    <row r="9" ht="18.75">
      <c r="A9" s="45" t="s">
        <v>155</v>
      </c>
    </row>
    <row r="10" ht="39.75" thickBot="1">
      <c r="A10" s="211" t="s">
        <v>363</v>
      </c>
    </row>
    <row r="11" ht="15">
      <c r="A11" s="47" t="s">
        <v>124</v>
      </c>
    </row>
    <row r="12" ht="33.75" customHeight="1">
      <c r="A12" s="45" t="s">
        <v>129</v>
      </c>
    </row>
    <row r="13" ht="42" customHeight="1" thickBot="1">
      <c r="A13" s="50" t="s">
        <v>360</v>
      </c>
    </row>
    <row r="14" ht="15">
      <c r="A14" s="47" t="s">
        <v>128</v>
      </c>
    </row>
    <row r="15" ht="18.75">
      <c r="A15" s="45"/>
    </row>
    <row r="16" ht="18.75">
      <c r="A16" s="48"/>
    </row>
    <row r="17" ht="24" customHeight="1">
      <c r="A17" s="51" t="s">
        <v>234</v>
      </c>
    </row>
    <row r="18" ht="24" customHeight="1">
      <c r="A18" s="51" t="s">
        <v>133</v>
      </c>
    </row>
    <row r="19" ht="20.25" customHeight="1">
      <c r="A19" s="51" t="s">
        <v>131</v>
      </c>
    </row>
    <row r="20" ht="27.75" customHeight="1">
      <c r="A20" s="51" t="s">
        <v>130</v>
      </c>
    </row>
    <row r="21" ht="25.5" customHeight="1">
      <c r="A21" s="51" t="s">
        <v>366</v>
      </c>
    </row>
    <row r="22" ht="23.25" customHeight="1">
      <c r="A22" s="51" t="s">
        <v>134</v>
      </c>
    </row>
    <row r="23" ht="18.75">
      <c r="A23" s="44"/>
    </row>
    <row r="24" ht="18.75">
      <c r="A24" s="46" t="s">
        <v>310</v>
      </c>
    </row>
    <row r="25" ht="18.75">
      <c r="A25" s="46"/>
    </row>
  </sheetData>
  <sheetProtection/>
  <printOptions/>
  <pageMargins left="0.7" right="0.14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"/>
  <sheetViews>
    <sheetView zoomScalePageLayoutView="0" workbookViewId="0" topLeftCell="A1">
      <selection activeCell="F17" sqref="F17"/>
      <selection activeCell="H16" sqref="H16"/>
    </sheetView>
  </sheetViews>
  <sheetFormatPr defaultColWidth="9.140625" defaultRowHeight="15"/>
  <cols>
    <col min="1" max="1" width="10.140625" style="32" customWidth="1"/>
    <col min="2" max="3" width="0" style="32" hidden="1" customWidth="1"/>
    <col min="4" max="4" width="22.8515625" style="32" customWidth="1"/>
    <col min="5" max="5" width="13.140625" style="32" customWidth="1"/>
    <col min="6" max="6" width="15.421875" style="32" customWidth="1"/>
    <col min="7" max="7" width="17.140625" style="32" customWidth="1"/>
    <col min="8" max="8" width="20.8515625" style="32" customWidth="1"/>
    <col min="9" max="9" width="23.140625" style="32" customWidth="1"/>
    <col min="10" max="10" width="10.7109375" style="32" customWidth="1"/>
    <col min="11" max="16384" width="9.140625" style="32" customWidth="1"/>
  </cols>
  <sheetData>
    <row r="1" spans="1:11" ht="19.5" thickBot="1">
      <c r="A1" s="29" t="s">
        <v>103</v>
      </c>
      <c r="B1" s="29"/>
      <c r="C1" s="29"/>
      <c r="D1" s="33"/>
      <c r="E1" s="33"/>
      <c r="F1" s="33"/>
      <c r="G1" s="33"/>
      <c r="H1" s="33"/>
      <c r="I1" s="33"/>
      <c r="J1" s="33"/>
      <c r="K1" s="33"/>
    </row>
    <row r="2" spans="1:13" s="40" customFormat="1" ht="48.75" customHeight="1" thickBot="1">
      <c r="A2" s="228" t="s">
        <v>94</v>
      </c>
      <c r="B2" s="228" t="s">
        <v>95</v>
      </c>
      <c r="C2" s="228"/>
      <c r="D2" s="228"/>
      <c r="E2" s="228" t="s">
        <v>96</v>
      </c>
      <c r="F2" s="228" t="s">
        <v>90</v>
      </c>
      <c r="G2" s="228"/>
      <c r="H2" s="228" t="s">
        <v>97</v>
      </c>
      <c r="I2" s="228" t="s">
        <v>98</v>
      </c>
      <c r="J2" s="228" t="s">
        <v>99</v>
      </c>
      <c r="K2" s="228" t="s">
        <v>11</v>
      </c>
      <c r="L2" s="39"/>
      <c r="M2" s="230"/>
    </row>
    <row r="3" spans="1:13" s="40" customFormat="1" ht="38.25" thickBot="1">
      <c r="A3" s="229"/>
      <c r="B3" s="229"/>
      <c r="C3" s="229"/>
      <c r="D3" s="229"/>
      <c r="E3" s="229"/>
      <c r="F3" s="229" t="s">
        <v>100</v>
      </c>
      <c r="G3" s="41" t="s">
        <v>101</v>
      </c>
      <c r="H3" s="229"/>
      <c r="I3" s="229"/>
      <c r="J3" s="229"/>
      <c r="K3" s="229"/>
      <c r="L3" s="39"/>
      <c r="M3" s="230"/>
    </row>
    <row r="4" spans="1:13" s="40" customFormat="1" ht="39" customHeight="1" thickBot="1">
      <c r="A4" s="229"/>
      <c r="B4" s="229"/>
      <c r="C4" s="229"/>
      <c r="D4" s="229"/>
      <c r="E4" s="229"/>
      <c r="F4" s="229"/>
      <c r="G4" s="42" t="s">
        <v>102</v>
      </c>
      <c r="H4" s="229"/>
      <c r="I4" s="229"/>
      <c r="J4" s="229"/>
      <c r="K4" s="229"/>
      <c r="L4" s="39"/>
      <c r="M4" s="230"/>
    </row>
    <row r="5" spans="1:13" ht="75.75" thickBot="1">
      <c r="A5" s="17">
        <v>1</v>
      </c>
      <c r="B5" s="17" t="s">
        <v>106</v>
      </c>
      <c r="C5" s="17" t="s">
        <v>107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6"/>
      <c r="M5" s="34"/>
    </row>
    <row r="6" spans="1:13" ht="19.5" thickBot="1">
      <c r="A6" s="19" t="s">
        <v>120</v>
      </c>
      <c r="B6" s="20">
        <v>17</v>
      </c>
      <c r="C6" s="20">
        <v>23</v>
      </c>
      <c r="D6" s="21">
        <v>41</v>
      </c>
      <c r="E6" s="22"/>
      <c r="F6" s="22"/>
      <c r="G6" s="22"/>
      <c r="H6" s="23">
        <v>1</v>
      </c>
      <c r="I6" s="22"/>
      <c r="J6" s="23">
        <v>10</v>
      </c>
      <c r="K6" s="22">
        <f>SUM(D6:J6)</f>
        <v>52</v>
      </c>
      <c r="L6" s="7"/>
      <c r="M6" s="34"/>
    </row>
    <row r="7" spans="1:13" ht="19.5" thickBot="1">
      <c r="A7" s="19" t="s">
        <v>121</v>
      </c>
      <c r="B7" s="20">
        <v>17</v>
      </c>
      <c r="C7" s="24">
        <v>20</v>
      </c>
      <c r="D7" s="21">
        <v>29.5</v>
      </c>
      <c r="E7" s="67">
        <v>6</v>
      </c>
      <c r="F7" s="67">
        <v>3.5</v>
      </c>
      <c r="G7" s="67"/>
      <c r="H7" s="25">
        <v>2</v>
      </c>
      <c r="I7" s="22"/>
      <c r="J7" s="23">
        <v>11</v>
      </c>
      <c r="K7" s="22">
        <f>SUM(D7:J7)</f>
        <v>52</v>
      </c>
      <c r="L7" s="7"/>
      <c r="M7" s="35"/>
    </row>
    <row r="8" spans="1:13" ht="24" customHeight="1" thickBot="1">
      <c r="A8" s="19" t="s">
        <v>122</v>
      </c>
      <c r="B8" s="24">
        <v>19</v>
      </c>
      <c r="C8" s="19"/>
      <c r="D8" s="21">
        <v>5.5</v>
      </c>
      <c r="E8" s="67">
        <v>7</v>
      </c>
      <c r="F8" s="67">
        <v>4.5</v>
      </c>
      <c r="G8" s="67"/>
      <c r="H8" s="26">
        <v>1</v>
      </c>
      <c r="I8" s="26">
        <v>1</v>
      </c>
      <c r="J8" s="26">
        <v>2</v>
      </c>
      <c r="K8" s="22">
        <f>SUM(D8:J8)</f>
        <v>21</v>
      </c>
      <c r="L8" s="7"/>
      <c r="M8" s="35"/>
    </row>
    <row r="9" spans="1:13" ht="19.5" thickBot="1">
      <c r="A9" s="17" t="s">
        <v>11</v>
      </c>
      <c r="B9" s="17">
        <f>B6+B7+B8</f>
        <v>53</v>
      </c>
      <c r="C9" s="17">
        <f>C6+C7+C8</f>
        <v>43</v>
      </c>
      <c r="D9" s="21">
        <f>D6+D7+D8</f>
        <v>76</v>
      </c>
      <c r="E9" s="22">
        <f aca="true" t="shared" si="0" ref="E9:J9">SUM(E6:E8)</f>
        <v>13</v>
      </c>
      <c r="F9" s="22">
        <f t="shared" si="0"/>
        <v>8</v>
      </c>
      <c r="G9" s="22">
        <f t="shared" si="0"/>
        <v>0</v>
      </c>
      <c r="H9" s="22">
        <f t="shared" si="0"/>
        <v>4</v>
      </c>
      <c r="I9" s="22">
        <f t="shared" si="0"/>
        <v>1</v>
      </c>
      <c r="J9" s="22">
        <f t="shared" si="0"/>
        <v>23</v>
      </c>
      <c r="K9" s="22">
        <f>SUM(D9:J9)</f>
        <v>125</v>
      </c>
      <c r="L9" s="7"/>
      <c r="M9" s="35"/>
    </row>
    <row r="10" spans="1:13" ht="19.5" hidden="1" thickBot="1">
      <c r="A10" s="36" t="s">
        <v>104</v>
      </c>
      <c r="B10" s="36"/>
      <c r="C10" s="36"/>
      <c r="D10" s="20">
        <f>B6+C6+B7+H6+H7+J6+J7</f>
        <v>81</v>
      </c>
      <c r="E10" s="231">
        <f>E9+F9</f>
        <v>21</v>
      </c>
      <c r="F10" s="231"/>
      <c r="G10" s="36"/>
      <c r="H10" s="37"/>
      <c r="I10" s="36"/>
      <c r="J10" s="36"/>
      <c r="K10" s="36"/>
      <c r="L10" s="35"/>
      <c r="M10" s="35"/>
    </row>
    <row r="11" spans="1:13" ht="75.75" hidden="1" thickBot="1">
      <c r="A11" s="37" t="s">
        <v>105</v>
      </c>
      <c r="B11" s="37"/>
      <c r="C11" s="37"/>
      <c r="D11" s="27">
        <f>B8+C7+H8+I8+J8</f>
        <v>43</v>
      </c>
      <c r="E11" s="37"/>
      <c r="F11" s="37"/>
      <c r="G11" s="37"/>
      <c r="H11" s="37"/>
      <c r="I11" s="37"/>
      <c r="J11" s="37"/>
      <c r="K11" s="37"/>
      <c r="L11" s="38"/>
      <c r="M11" s="38"/>
    </row>
    <row r="12" spans="1:13" ht="19.5" hidden="1" thickBot="1">
      <c r="A12" s="36" t="s">
        <v>93</v>
      </c>
      <c r="B12" s="36"/>
      <c r="C12" s="36"/>
      <c r="D12" s="21">
        <f>D10+D11</f>
        <v>124</v>
      </c>
      <c r="E12" s="231">
        <f>E10+E11</f>
        <v>21</v>
      </c>
      <c r="F12" s="231"/>
      <c r="G12" s="36">
        <f>G10+G11</f>
        <v>0</v>
      </c>
      <c r="H12" s="36">
        <f>H10+H11</f>
        <v>0</v>
      </c>
      <c r="I12" s="36">
        <f>I10+I11</f>
        <v>0</v>
      </c>
      <c r="J12" s="36">
        <f>J10+J11</f>
        <v>0</v>
      </c>
      <c r="K12" s="36">
        <f>K10+K11</f>
        <v>0</v>
      </c>
      <c r="L12" s="35"/>
      <c r="M12" s="35"/>
    </row>
    <row r="13" ht="18.75"/>
    <row r="14" spans="4:8" ht="18.75">
      <c r="D14" s="78"/>
      <c r="E14" s="78"/>
      <c r="F14" s="78"/>
      <c r="G14" s="78"/>
      <c r="H14" s="78"/>
    </row>
    <row r="15" spans="4:8" ht="18.75">
      <c r="D15" s="79"/>
      <c r="E15" s="78"/>
      <c r="F15" s="79"/>
      <c r="G15" s="78"/>
      <c r="H15" s="78"/>
    </row>
    <row r="16" spans="4:8" ht="18.75">
      <c r="D16" s="78"/>
      <c r="E16" s="78"/>
      <c r="F16" s="78"/>
      <c r="G16" s="78"/>
      <c r="H16" s="78"/>
    </row>
    <row r="17" spans="4:8" ht="18.75">
      <c r="D17" s="78"/>
      <c r="E17" s="80"/>
      <c r="F17" s="80"/>
      <c r="G17" s="80"/>
      <c r="H17" s="78"/>
    </row>
    <row r="18" spans="4:8" ht="18.75">
      <c r="D18" s="78"/>
      <c r="E18" s="78"/>
      <c r="F18" s="78"/>
      <c r="G18" s="78"/>
      <c r="H18" s="78"/>
    </row>
    <row r="19" spans="1:8" ht="18.75">
      <c r="A19" s="78"/>
      <c r="B19" s="78"/>
      <c r="C19" s="78"/>
      <c r="D19" s="78"/>
      <c r="E19" s="78"/>
      <c r="F19" s="79"/>
      <c r="G19" s="78"/>
      <c r="H19" s="78"/>
    </row>
    <row r="20" spans="1:8" ht="18.75">
      <c r="A20" s="78"/>
      <c r="B20" s="78"/>
      <c r="C20" s="78"/>
      <c r="D20" s="78"/>
      <c r="E20" s="78"/>
      <c r="F20" s="78"/>
      <c r="G20" s="78"/>
      <c r="H20" s="78"/>
    </row>
    <row r="21" spans="1:8" ht="18.75">
      <c r="A21" s="78"/>
      <c r="B21" s="78"/>
      <c r="C21" s="78"/>
      <c r="D21" s="78"/>
      <c r="E21" s="78"/>
      <c r="F21" s="78"/>
      <c r="G21" s="78"/>
      <c r="H21" s="78"/>
    </row>
  </sheetData>
  <sheetProtection/>
  <mergeCells count="12">
    <mergeCell ref="A2:A4"/>
    <mergeCell ref="B2:D4"/>
    <mergeCell ref="E2:E4"/>
    <mergeCell ref="F2:G2"/>
    <mergeCell ref="H2:H4"/>
    <mergeCell ref="I2:I4"/>
    <mergeCell ref="J2:J4"/>
    <mergeCell ref="K2:K4"/>
    <mergeCell ref="M2:M4"/>
    <mergeCell ref="F3:F4"/>
    <mergeCell ref="E10:F10"/>
    <mergeCell ref="E12:F12"/>
  </mergeCells>
  <printOptions/>
  <pageMargins left="0.14" right="0.16" top="0.39" bottom="0.27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X435"/>
  <sheetViews>
    <sheetView tabSelected="1" zoomScale="90" zoomScaleNormal="90" zoomScalePageLayoutView="0" workbookViewId="0" topLeftCell="A1">
      <pane xSplit="5370" topLeftCell="F1" activePane="topRight" state="split"/>
      <selection pane="topLeft" activeCell="A39" sqref="A39"/>
      <selection pane="topRight" activeCell="J48" sqref="J48"/>
      <selection pane="topLeft" activeCell="V3" sqref="V3"/>
    </sheetView>
  </sheetViews>
  <sheetFormatPr defaultColWidth="9.140625" defaultRowHeight="15"/>
  <cols>
    <col min="1" max="1" width="13.57421875" style="1" customWidth="1"/>
    <col min="2" max="2" width="33.8515625" style="1" customWidth="1"/>
    <col min="3" max="5" width="9.140625" style="1" hidden="1" customWidth="1"/>
    <col min="6" max="6" width="14.7109375" style="128" customWidth="1"/>
    <col min="7" max="7" width="12.8515625" style="131" bestFit="1" customWidth="1"/>
    <col min="8" max="8" width="9.140625" style="131" customWidth="1"/>
    <col min="9" max="9" width="13.421875" style="131" bestFit="1" customWidth="1"/>
    <col min="10" max="10" width="12.57421875" style="131" customWidth="1"/>
    <col min="11" max="11" width="8.00390625" style="131" hidden="1" customWidth="1"/>
    <col min="12" max="12" width="7.00390625" style="131" hidden="1" customWidth="1"/>
    <col min="13" max="14" width="10.7109375" style="132" customWidth="1"/>
    <col min="15" max="16" width="10.7109375" style="133" customWidth="1"/>
    <col min="17" max="18" width="10.7109375" style="132" customWidth="1"/>
    <col min="19" max="16384" width="9.140625" style="8" customWidth="1"/>
  </cols>
  <sheetData>
    <row r="1" spans="1:18" s="107" customFormat="1" ht="19.5" thickBot="1">
      <c r="A1" s="107" t="s">
        <v>341</v>
      </c>
      <c r="F1" s="124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s="9" customFormat="1" ht="65.25" customHeight="1" thickBot="1">
      <c r="A2" s="248" t="s">
        <v>0</v>
      </c>
      <c r="B2" s="249" t="s">
        <v>81</v>
      </c>
      <c r="C2" s="232" t="s">
        <v>1</v>
      </c>
      <c r="D2" s="232"/>
      <c r="E2" s="232"/>
      <c r="F2" s="233" t="s">
        <v>235</v>
      </c>
      <c r="G2" s="232" t="s">
        <v>2</v>
      </c>
      <c r="H2" s="232"/>
      <c r="I2" s="232"/>
      <c r="J2" s="232"/>
      <c r="K2" s="232" t="s">
        <v>84</v>
      </c>
      <c r="L2" s="232"/>
      <c r="M2" s="232" t="s">
        <v>311</v>
      </c>
      <c r="N2" s="232"/>
      <c r="O2" s="232"/>
      <c r="P2" s="232"/>
      <c r="Q2" s="232"/>
      <c r="R2" s="232"/>
    </row>
    <row r="3" spans="1:18" s="9" customFormat="1" ht="15.75" customHeight="1" thickBot="1">
      <c r="A3" s="248"/>
      <c r="B3" s="249"/>
      <c r="C3" s="232"/>
      <c r="D3" s="232"/>
      <c r="E3" s="232"/>
      <c r="F3" s="233"/>
      <c r="G3" s="232"/>
      <c r="H3" s="232"/>
      <c r="I3" s="232"/>
      <c r="J3" s="232"/>
      <c r="K3" s="232" t="s">
        <v>3</v>
      </c>
      <c r="L3" s="232"/>
      <c r="M3" s="232"/>
      <c r="N3" s="232"/>
      <c r="O3" s="232"/>
      <c r="P3" s="232"/>
      <c r="Q3" s="232"/>
      <c r="R3" s="232"/>
    </row>
    <row r="4" spans="1:18" s="9" customFormat="1" ht="37.5" customHeight="1" thickBot="1">
      <c r="A4" s="248"/>
      <c r="B4" s="249"/>
      <c r="C4" s="232"/>
      <c r="D4" s="232"/>
      <c r="E4" s="232"/>
      <c r="F4" s="233"/>
      <c r="G4" s="233" t="s">
        <v>4</v>
      </c>
      <c r="H4" s="233" t="s">
        <v>5</v>
      </c>
      <c r="I4" s="232" t="s">
        <v>82</v>
      </c>
      <c r="J4" s="232"/>
      <c r="K4" s="234" t="s">
        <v>6</v>
      </c>
      <c r="L4" s="234" t="s">
        <v>7</v>
      </c>
      <c r="M4" s="237" t="s">
        <v>8</v>
      </c>
      <c r="N4" s="238"/>
      <c r="O4" s="239" t="s">
        <v>9</v>
      </c>
      <c r="P4" s="240"/>
      <c r="Q4" s="237" t="s">
        <v>10</v>
      </c>
      <c r="R4" s="238"/>
    </row>
    <row r="5" spans="1:18" s="9" customFormat="1" ht="15" customHeight="1" thickBot="1">
      <c r="A5" s="248"/>
      <c r="B5" s="249"/>
      <c r="C5" s="232"/>
      <c r="D5" s="232"/>
      <c r="E5" s="232"/>
      <c r="F5" s="233"/>
      <c r="G5" s="233"/>
      <c r="H5" s="233"/>
      <c r="I5" s="233" t="s">
        <v>83</v>
      </c>
      <c r="J5" s="234" t="s">
        <v>17</v>
      </c>
      <c r="K5" s="234"/>
      <c r="L5" s="234"/>
      <c r="M5" s="118" t="s">
        <v>12</v>
      </c>
      <c r="N5" s="118" t="s">
        <v>13</v>
      </c>
      <c r="O5" s="121" t="s">
        <v>14</v>
      </c>
      <c r="P5" s="121" t="s">
        <v>15</v>
      </c>
      <c r="Q5" s="120" t="s">
        <v>16</v>
      </c>
      <c r="R5" s="118" t="s">
        <v>261</v>
      </c>
    </row>
    <row r="6" spans="1:18" s="9" customFormat="1" ht="43.5" customHeight="1" hidden="1" thickBot="1">
      <c r="A6" s="248"/>
      <c r="B6" s="249"/>
      <c r="C6" s="232"/>
      <c r="D6" s="232"/>
      <c r="E6" s="232"/>
      <c r="F6" s="233"/>
      <c r="G6" s="233"/>
      <c r="H6" s="233"/>
      <c r="I6" s="233"/>
      <c r="J6" s="234"/>
      <c r="K6" s="234"/>
      <c r="L6" s="234"/>
      <c r="M6" s="119" t="s">
        <v>253</v>
      </c>
      <c r="N6" s="118" t="s">
        <v>255</v>
      </c>
      <c r="O6" s="122" t="s">
        <v>254</v>
      </c>
      <c r="P6" s="122" t="s">
        <v>257</v>
      </c>
      <c r="Q6" s="119" t="s">
        <v>256</v>
      </c>
      <c r="R6" s="119" t="s">
        <v>259</v>
      </c>
    </row>
    <row r="7" spans="1:18" s="9" customFormat="1" ht="100.5" customHeight="1" thickBot="1">
      <c r="A7" s="248"/>
      <c r="B7" s="249"/>
      <c r="C7" s="232"/>
      <c r="D7" s="232"/>
      <c r="E7" s="232"/>
      <c r="F7" s="233"/>
      <c r="G7" s="233"/>
      <c r="H7" s="233"/>
      <c r="I7" s="233"/>
      <c r="J7" s="234"/>
      <c r="K7" s="234"/>
      <c r="L7" s="234"/>
      <c r="M7" s="119" t="s">
        <v>280</v>
      </c>
      <c r="N7" s="118" t="s">
        <v>281</v>
      </c>
      <c r="O7" s="122" t="s">
        <v>282</v>
      </c>
      <c r="P7" s="122" t="s">
        <v>283</v>
      </c>
      <c r="Q7" s="119" t="s">
        <v>280</v>
      </c>
      <c r="R7" s="119" t="s">
        <v>243</v>
      </c>
    </row>
    <row r="8" spans="1:18" ht="15.75" thickBot="1">
      <c r="A8" s="123">
        <v>1</v>
      </c>
      <c r="B8" s="123">
        <v>2</v>
      </c>
      <c r="C8" s="123">
        <v>3</v>
      </c>
      <c r="D8" s="123">
        <v>4</v>
      </c>
      <c r="E8" s="123"/>
      <c r="F8" s="123">
        <v>3</v>
      </c>
      <c r="G8" s="125">
        <v>4</v>
      </c>
      <c r="H8" s="125">
        <v>5</v>
      </c>
      <c r="I8" s="125">
        <v>6</v>
      </c>
      <c r="J8" s="125">
        <v>7</v>
      </c>
      <c r="K8" s="125">
        <v>11</v>
      </c>
      <c r="L8" s="125">
        <v>12</v>
      </c>
      <c r="M8" s="125">
        <v>8</v>
      </c>
      <c r="N8" s="125">
        <v>9</v>
      </c>
      <c r="O8" s="125">
        <v>10</v>
      </c>
      <c r="P8" s="125">
        <v>11</v>
      </c>
      <c r="Q8" s="125">
        <v>12</v>
      </c>
      <c r="R8" s="125">
        <v>13</v>
      </c>
    </row>
    <row r="9" spans="1:50" s="110" customFormat="1" ht="16.5" thickBot="1">
      <c r="A9" s="108" t="s">
        <v>18</v>
      </c>
      <c r="B9" s="108" t="s">
        <v>19</v>
      </c>
      <c r="C9" s="108"/>
      <c r="D9" s="108"/>
      <c r="E9" s="108"/>
      <c r="F9" s="109" t="s">
        <v>330</v>
      </c>
      <c r="G9" s="144">
        <f>G10+G24+G21</f>
        <v>3078</v>
      </c>
      <c r="H9" s="144">
        <f>H10+H24+H21</f>
        <v>1026</v>
      </c>
      <c r="I9" s="144">
        <f>I10+I24+I21</f>
        <v>2052</v>
      </c>
      <c r="J9" s="144">
        <f aca="true" t="shared" si="0" ref="J9:O9">J10+J24+J21</f>
        <v>717</v>
      </c>
      <c r="K9" s="144">
        <f t="shared" si="0"/>
        <v>0</v>
      </c>
      <c r="L9" s="144">
        <f t="shared" si="0"/>
        <v>0</v>
      </c>
      <c r="M9" s="144">
        <f>M10+M24+M21</f>
        <v>553</v>
      </c>
      <c r="N9" s="144">
        <f t="shared" si="0"/>
        <v>746</v>
      </c>
      <c r="O9" s="144">
        <f t="shared" si="0"/>
        <v>460</v>
      </c>
      <c r="P9" s="144">
        <v>249</v>
      </c>
      <c r="Q9" s="144">
        <v>44</v>
      </c>
      <c r="R9" s="144">
        <f>R10+R24</f>
        <v>0</v>
      </c>
      <c r="S9" s="114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19" s="9" customFormat="1" ht="30.75" thickBot="1">
      <c r="A10" s="84" t="s">
        <v>289</v>
      </c>
      <c r="B10" s="84" t="s">
        <v>21</v>
      </c>
      <c r="C10" s="84"/>
      <c r="D10" s="84"/>
      <c r="E10" s="84"/>
      <c r="F10" s="85" t="s">
        <v>331</v>
      </c>
      <c r="G10" s="145">
        <v>2135</v>
      </c>
      <c r="H10" s="145">
        <v>712</v>
      </c>
      <c r="I10" s="145">
        <v>1423</v>
      </c>
      <c r="J10" s="145">
        <v>397</v>
      </c>
      <c r="K10" s="145">
        <f>K11+K12+K13+K14+K15+K16+K17+K18+K19+K20</f>
        <v>0</v>
      </c>
      <c r="L10" s="145">
        <f>L11+L12+L13+L14+L15+L16+L17+L18+L19+L20</f>
        <v>0</v>
      </c>
      <c r="M10" s="145">
        <f>M11+M12+M13+M14+M15+M16+M17+M18+M19+M22+M20+M23</f>
        <v>391</v>
      </c>
      <c r="N10" s="145">
        <f>N11+N12+N13+N14+N15+N16+N17+N18+N19+N22+N20+N23</f>
        <v>578</v>
      </c>
      <c r="O10" s="145">
        <f>O11+O12+O13+O14+O15+O16+O17+O18+O19+O22+O20+O23</f>
        <v>317</v>
      </c>
      <c r="P10" s="145">
        <f>P11+P12+P13+P14+P15+P16+P17+P18+P19+P22+P20+P23</f>
        <v>93</v>
      </c>
      <c r="Q10" s="145">
        <f>Q11+Q12+Q13+Q14+Q15+Q16+Q17+Q18+Q19+Q22+Q20+Q23</f>
        <v>44</v>
      </c>
      <c r="R10" s="145">
        <f>R11+R12+R13+R14+R15+R16+R17+R18+R19+R22+R23</f>
        <v>0</v>
      </c>
      <c r="S10" s="83" t="s">
        <v>258</v>
      </c>
    </row>
    <row r="11" spans="1:18" s="9" customFormat="1" ht="16.5" thickBot="1">
      <c r="A11" s="2" t="s">
        <v>175</v>
      </c>
      <c r="B11" s="2" t="s">
        <v>22</v>
      </c>
      <c r="C11" s="2">
        <v>2</v>
      </c>
      <c r="D11" s="2">
        <v>1</v>
      </c>
      <c r="E11" s="86">
        <v>3</v>
      </c>
      <c r="F11" s="116" t="s">
        <v>264</v>
      </c>
      <c r="G11" s="146">
        <f>H11+I11</f>
        <v>117</v>
      </c>
      <c r="H11" s="146">
        <v>39</v>
      </c>
      <c r="I11" s="146">
        <f>M11+N11+O11+P11+Q11</f>
        <v>78</v>
      </c>
      <c r="J11" s="146"/>
      <c r="K11" s="146"/>
      <c r="L11" s="147"/>
      <c r="M11" s="148">
        <v>34</v>
      </c>
      <c r="N11" s="148">
        <v>44</v>
      </c>
      <c r="O11" s="149"/>
      <c r="P11" s="149"/>
      <c r="Q11" s="150"/>
      <c r="R11" s="151"/>
    </row>
    <row r="12" spans="1:18" s="9" customFormat="1" ht="16.5" thickBot="1">
      <c r="A12" s="2" t="s">
        <v>188</v>
      </c>
      <c r="B12" s="2" t="s">
        <v>23</v>
      </c>
      <c r="C12" s="2">
        <v>3</v>
      </c>
      <c r="D12" s="2">
        <v>1.2</v>
      </c>
      <c r="E12" s="86"/>
      <c r="F12" s="116" t="s">
        <v>332</v>
      </c>
      <c r="G12" s="146">
        <f aca="true" t="shared" si="1" ref="G12:G27">H12+I12</f>
        <v>292</v>
      </c>
      <c r="H12" s="146">
        <v>97</v>
      </c>
      <c r="I12" s="146">
        <f aca="true" t="shared" si="2" ref="I12:I21">M12+N12+O12+P12+Q12</f>
        <v>195</v>
      </c>
      <c r="J12" s="146"/>
      <c r="K12" s="146"/>
      <c r="L12" s="147"/>
      <c r="M12" s="148">
        <v>34</v>
      </c>
      <c r="N12" s="148">
        <v>60</v>
      </c>
      <c r="O12" s="149">
        <v>44</v>
      </c>
      <c r="P12" s="176">
        <v>57</v>
      </c>
      <c r="Q12" s="150"/>
      <c r="R12" s="151"/>
    </row>
    <row r="13" spans="1:18" s="9" customFormat="1" ht="16.5" thickBot="1">
      <c r="A13" s="2" t="s">
        <v>189</v>
      </c>
      <c r="B13" s="111" t="s">
        <v>270</v>
      </c>
      <c r="C13" s="2">
        <v>3</v>
      </c>
      <c r="D13" s="2">
        <v>1.2</v>
      </c>
      <c r="E13" s="86"/>
      <c r="F13" s="116" t="s">
        <v>349</v>
      </c>
      <c r="G13" s="146">
        <f t="shared" si="1"/>
        <v>234</v>
      </c>
      <c r="H13" s="146">
        <v>78</v>
      </c>
      <c r="I13" s="146">
        <f t="shared" si="2"/>
        <v>156</v>
      </c>
      <c r="J13" s="146">
        <v>156</v>
      </c>
      <c r="K13" s="146"/>
      <c r="L13" s="147"/>
      <c r="M13" s="148">
        <v>34</v>
      </c>
      <c r="N13" s="148">
        <v>48</v>
      </c>
      <c r="O13" s="149">
        <v>30</v>
      </c>
      <c r="P13" s="176">
        <v>36</v>
      </c>
      <c r="Q13" s="148">
        <v>8</v>
      </c>
      <c r="R13" s="151"/>
    </row>
    <row r="14" spans="1:18" s="9" customFormat="1" ht="16.5" thickBot="1">
      <c r="A14" s="2" t="s">
        <v>190</v>
      </c>
      <c r="B14" s="2" t="s">
        <v>25</v>
      </c>
      <c r="C14" s="2">
        <v>2</v>
      </c>
      <c r="D14" s="2">
        <v>1</v>
      </c>
      <c r="E14" s="86"/>
      <c r="F14" s="116" t="s">
        <v>278</v>
      </c>
      <c r="G14" s="146">
        <f t="shared" si="1"/>
        <v>176</v>
      </c>
      <c r="H14" s="146">
        <v>59</v>
      </c>
      <c r="I14" s="146">
        <f t="shared" si="2"/>
        <v>117</v>
      </c>
      <c r="J14" s="146"/>
      <c r="K14" s="146"/>
      <c r="L14" s="147"/>
      <c r="M14" s="148">
        <v>51</v>
      </c>
      <c r="N14" s="176">
        <v>66</v>
      </c>
      <c r="O14" s="149"/>
      <c r="P14" s="149"/>
      <c r="Q14" s="150"/>
      <c r="R14" s="151"/>
    </row>
    <row r="15" spans="1:18" s="9" customFormat="1" ht="30.75" thickBot="1">
      <c r="A15" s="2" t="s">
        <v>191</v>
      </c>
      <c r="B15" s="111" t="s">
        <v>271</v>
      </c>
      <c r="C15" s="2">
        <v>3</v>
      </c>
      <c r="D15" s="2">
        <v>2</v>
      </c>
      <c r="E15" s="86"/>
      <c r="F15" s="116" t="s">
        <v>262</v>
      </c>
      <c r="G15" s="146">
        <f t="shared" si="1"/>
        <v>234</v>
      </c>
      <c r="H15" s="146">
        <f>156/2</f>
        <v>78</v>
      </c>
      <c r="I15" s="146">
        <f t="shared" si="2"/>
        <v>156</v>
      </c>
      <c r="J15" s="146"/>
      <c r="K15" s="146"/>
      <c r="L15" s="147"/>
      <c r="M15" s="148">
        <v>34</v>
      </c>
      <c r="N15" s="148">
        <v>48</v>
      </c>
      <c r="O15" s="149">
        <v>74</v>
      </c>
      <c r="P15" s="176"/>
      <c r="Q15" s="150"/>
      <c r="R15" s="151"/>
    </row>
    <row r="16" spans="1:18" s="9" customFormat="1" ht="16.5" thickBot="1">
      <c r="A16" s="111" t="s">
        <v>342</v>
      </c>
      <c r="B16" s="111" t="s">
        <v>31</v>
      </c>
      <c r="C16" s="111">
        <v>2</v>
      </c>
      <c r="D16" s="111">
        <v>1</v>
      </c>
      <c r="E16" s="111">
        <v>3</v>
      </c>
      <c r="F16" s="116" t="s">
        <v>333</v>
      </c>
      <c r="G16" s="146">
        <f t="shared" si="1"/>
        <v>409</v>
      </c>
      <c r="H16" s="146">
        <v>136</v>
      </c>
      <c r="I16" s="146">
        <f t="shared" si="2"/>
        <v>273</v>
      </c>
      <c r="J16" s="146">
        <v>60</v>
      </c>
      <c r="K16" s="146"/>
      <c r="L16" s="146"/>
      <c r="M16" s="148">
        <v>85</v>
      </c>
      <c r="N16" s="148">
        <v>96</v>
      </c>
      <c r="O16" s="149">
        <v>92</v>
      </c>
      <c r="P16" s="149"/>
      <c r="Q16" s="150"/>
      <c r="R16" s="151"/>
    </row>
    <row r="17" spans="1:18" s="9" customFormat="1" ht="16.5" thickBot="1">
      <c r="A17" s="111" t="s">
        <v>343</v>
      </c>
      <c r="B17" s="111" t="s">
        <v>33</v>
      </c>
      <c r="C17" s="111">
        <v>3</v>
      </c>
      <c r="D17" s="111">
        <v>1.2</v>
      </c>
      <c r="E17" s="111"/>
      <c r="F17" s="116" t="s">
        <v>279</v>
      </c>
      <c r="G17" s="146">
        <f t="shared" si="1"/>
        <v>117</v>
      </c>
      <c r="H17" s="146">
        <v>39</v>
      </c>
      <c r="I17" s="146">
        <f t="shared" si="2"/>
        <v>78</v>
      </c>
      <c r="J17" s="146">
        <v>44</v>
      </c>
      <c r="K17" s="146"/>
      <c r="L17" s="146"/>
      <c r="M17" s="148">
        <v>34</v>
      </c>
      <c r="N17" s="176">
        <v>44</v>
      </c>
      <c r="O17" s="149"/>
      <c r="P17" s="149"/>
      <c r="Q17" s="150"/>
      <c r="R17" s="151"/>
    </row>
    <row r="18" spans="1:18" s="9" customFormat="1" ht="16.5" thickBot="1">
      <c r="A18" s="111" t="s">
        <v>194</v>
      </c>
      <c r="B18" s="102" t="s">
        <v>80</v>
      </c>
      <c r="C18" s="2"/>
      <c r="D18" s="2" t="s">
        <v>85</v>
      </c>
      <c r="E18" s="2"/>
      <c r="F18" s="116" t="s">
        <v>263</v>
      </c>
      <c r="G18" s="146">
        <f t="shared" si="1"/>
        <v>257</v>
      </c>
      <c r="H18" s="146">
        <f>172/2</f>
        <v>86</v>
      </c>
      <c r="I18" s="146">
        <f t="shared" si="2"/>
        <v>171</v>
      </c>
      <c r="J18" s="146">
        <v>153</v>
      </c>
      <c r="K18" s="146"/>
      <c r="L18" s="147"/>
      <c r="M18" s="148">
        <v>51</v>
      </c>
      <c r="N18" s="148">
        <v>72</v>
      </c>
      <c r="O18" s="149">
        <v>48</v>
      </c>
      <c r="P18" s="149"/>
      <c r="Q18" s="150"/>
      <c r="R18" s="151"/>
    </row>
    <row r="19" spans="1:22" s="9" customFormat="1" ht="30.75" customHeight="1" thickBot="1">
      <c r="A19" s="111" t="s">
        <v>27</v>
      </c>
      <c r="B19" s="87" t="s">
        <v>294</v>
      </c>
      <c r="C19" s="2"/>
      <c r="D19" s="2">
        <v>1.2</v>
      </c>
      <c r="E19" s="2"/>
      <c r="F19" s="116" t="s">
        <v>262</v>
      </c>
      <c r="G19" s="146">
        <f t="shared" si="1"/>
        <v>105</v>
      </c>
      <c r="H19" s="146">
        <v>35</v>
      </c>
      <c r="I19" s="146">
        <f t="shared" si="2"/>
        <v>70</v>
      </c>
      <c r="J19" s="146">
        <v>12</v>
      </c>
      <c r="K19" s="146"/>
      <c r="L19" s="146"/>
      <c r="M19" s="148">
        <v>17</v>
      </c>
      <c r="N19" s="148">
        <v>24</v>
      </c>
      <c r="O19" s="176">
        <v>29</v>
      </c>
      <c r="P19" s="149"/>
      <c r="Q19" s="150"/>
      <c r="R19" s="152"/>
      <c r="S19" s="175"/>
      <c r="T19" s="175"/>
      <c r="U19" s="175"/>
      <c r="V19" s="175"/>
    </row>
    <row r="20" spans="1:18" s="14" customFormat="1" ht="18" customHeight="1" thickBot="1">
      <c r="A20" s="101" t="s">
        <v>295</v>
      </c>
      <c r="B20" s="101" t="s">
        <v>236</v>
      </c>
      <c r="C20" s="101"/>
      <c r="D20" s="101"/>
      <c r="E20" s="101"/>
      <c r="F20" s="94" t="s">
        <v>334</v>
      </c>
      <c r="G20" s="146">
        <f t="shared" si="1"/>
        <v>86</v>
      </c>
      <c r="H20" s="153">
        <v>29</v>
      </c>
      <c r="I20" s="146">
        <f t="shared" si="2"/>
        <v>57</v>
      </c>
      <c r="J20" s="153"/>
      <c r="K20" s="153"/>
      <c r="L20" s="153"/>
      <c r="M20" s="148">
        <v>17</v>
      </c>
      <c r="N20" s="148">
        <v>40</v>
      </c>
      <c r="O20" s="149"/>
      <c r="P20" s="149"/>
      <c r="Q20" s="150"/>
      <c r="R20" s="150"/>
    </row>
    <row r="21" spans="1:18" s="14" customFormat="1" ht="18" customHeight="1" hidden="1" thickBot="1">
      <c r="A21" s="101"/>
      <c r="B21" s="101" t="s">
        <v>287</v>
      </c>
      <c r="C21" s="101"/>
      <c r="D21" s="101"/>
      <c r="E21" s="101"/>
      <c r="F21" s="94"/>
      <c r="G21" s="170">
        <f t="shared" si="1"/>
        <v>52</v>
      </c>
      <c r="H21" s="153">
        <v>17</v>
      </c>
      <c r="I21" s="146">
        <f t="shared" si="2"/>
        <v>35</v>
      </c>
      <c r="J21" s="153"/>
      <c r="K21" s="153"/>
      <c r="L21" s="153"/>
      <c r="M21" s="153"/>
      <c r="N21" s="153"/>
      <c r="O21" s="153"/>
      <c r="P21" s="177">
        <v>35</v>
      </c>
      <c r="Q21" s="162"/>
      <c r="R21" s="162"/>
    </row>
    <row r="22" spans="1:18" s="14" customFormat="1" ht="18" customHeight="1" thickBot="1">
      <c r="A22" s="101" t="s">
        <v>344</v>
      </c>
      <c r="B22" s="101" t="s">
        <v>345</v>
      </c>
      <c r="C22" s="101"/>
      <c r="D22" s="101"/>
      <c r="E22" s="101"/>
      <c r="F22" s="94" t="s">
        <v>346</v>
      </c>
      <c r="G22" s="170">
        <v>54</v>
      </c>
      <c r="H22" s="153">
        <v>18</v>
      </c>
      <c r="I22" s="146">
        <v>36</v>
      </c>
      <c r="J22" s="153">
        <v>16</v>
      </c>
      <c r="K22" s="153"/>
      <c r="L22" s="153"/>
      <c r="M22" s="153"/>
      <c r="N22" s="153">
        <v>36</v>
      </c>
      <c r="O22" s="153"/>
      <c r="P22" s="177"/>
      <c r="Q22" s="162"/>
      <c r="R22" s="162"/>
    </row>
    <row r="23" spans="1:18" s="14" customFormat="1" ht="27.75" customHeight="1" thickBot="1">
      <c r="A23" s="101" t="s">
        <v>347</v>
      </c>
      <c r="B23" s="101" t="s">
        <v>348</v>
      </c>
      <c r="C23" s="101"/>
      <c r="D23" s="101"/>
      <c r="E23" s="101"/>
      <c r="F23" s="94" t="s">
        <v>346</v>
      </c>
      <c r="G23" s="170">
        <v>54</v>
      </c>
      <c r="H23" s="153">
        <v>18</v>
      </c>
      <c r="I23" s="146">
        <v>36</v>
      </c>
      <c r="J23" s="153">
        <v>16</v>
      </c>
      <c r="K23" s="153"/>
      <c r="L23" s="153"/>
      <c r="M23" s="153"/>
      <c r="N23" s="153"/>
      <c r="O23" s="153"/>
      <c r="P23" s="177"/>
      <c r="Q23" s="153">
        <v>36</v>
      </c>
      <c r="R23" s="162"/>
    </row>
    <row r="24" spans="1:18" s="10" customFormat="1" ht="43.5" thickBot="1">
      <c r="A24" s="88" t="s">
        <v>29</v>
      </c>
      <c r="B24" s="88" t="s">
        <v>30</v>
      </c>
      <c r="C24" s="88"/>
      <c r="D24" s="88"/>
      <c r="E24" s="88"/>
      <c r="F24" s="117" t="s">
        <v>359</v>
      </c>
      <c r="G24" s="154">
        <f t="shared" si="1"/>
        <v>891</v>
      </c>
      <c r="H24" s="154">
        <f>H25+H26+H27</f>
        <v>297</v>
      </c>
      <c r="I24" s="154">
        <v>594</v>
      </c>
      <c r="J24" s="154">
        <f aca="true" t="shared" si="3" ref="J24:R24">J25+J26+J27</f>
        <v>320</v>
      </c>
      <c r="K24" s="154">
        <f t="shared" si="3"/>
        <v>0</v>
      </c>
      <c r="L24" s="154">
        <f t="shared" si="3"/>
        <v>0</v>
      </c>
      <c r="M24" s="154">
        <f t="shared" si="3"/>
        <v>162</v>
      </c>
      <c r="N24" s="154">
        <f t="shared" si="3"/>
        <v>168</v>
      </c>
      <c r="O24" s="154">
        <f t="shared" si="3"/>
        <v>143</v>
      </c>
      <c r="P24" s="154">
        <f t="shared" si="3"/>
        <v>121</v>
      </c>
      <c r="Q24" s="154">
        <f t="shared" si="3"/>
        <v>0</v>
      </c>
      <c r="R24" s="154">
        <f t="shared" si="3"/>
        <v>0</v>
      </c>
    </row>
    <row r="25" spans="1:18" s="9" customFormat="1" ht="16.5" thickBot="1">
      <c r="A25" s="111" t="s">
        <v>272</v>
      </c>
      <c r="B25" s="111" t="s">
        <v>275</v>
      </c>
      <c r="C25" s="2"/>
      <c r="D25" s="2"/>
      <c r="E25" s="2"/>
      <c r="F25" s="116" t="s">
        <v>335</v>
      </c>
      <c r="G25" s="146">
        <f t="shared" si="1"/>
        <v>275</v>
      </c>
      <c r="H25" s="146">
        <v>92</v>
      </c>
      <c r="I25" s="146">
        <f>M25+N25+O25+P25</f>
        <v>183</v>
      </c>
      <c r="J25" s="146">
        <v>106</v>
      </c>
      <c r="K25" s="146"/>
      <c r="L25" s="146"/>
      <c r="M25" s="148">
        <v>51</v>
      </c>
      <c r="N25" s="148">
        <v>48</v>
      </c>
      <c r="O25" s="149">
        <v>45</v>
      </c>
      <c r="P25" s="149">
        <v>39</v>
      </c>
      <c r="Q25" s="150"/>
      <c r="R25" s="152"/>
    </row>
    <row r="26" spans="1:18" s="9" customFormat="1" ht="16.5" thickBot="1">
      <c r="A26" s="111" t="s">
        <v>273</v>
      </c>
      <c r="B26" s="111" t="s">
        <v>276</v>
      </c>
      <c r="C26" s="111"/>
      <c r="D26" s="111"/>
      <c r="E26" s="111"/>
      <c r="F26" s="116" t="s">
        <v>336</v>
      </c>
      <c r="G26" s="146">
        <f t="shared" si="1"/>
        <v>345</v>
      </c>
      <c r="H26" s="146">
        <v>115</v>
      </c>
      <c r="I26" s="146">
        <f>M26+N26+O26+P26</f>
        <v>230</v>
      </c>
      <c r="J26" s="146">
        <v>105</v>
      </c>
      <c r="K26" s="146"/>
      <c r="L26" s="146"/>
      <c r="M26" s="148">
        <v>60</v>
      </c>
      <c r="N26" s="148">
        <v>72</v>
      </c>
      <c r="O26" s="149">
        <v>53</v>
      </c>
      <c r="P26" s="176">
        <v>45</v>
      </c>
      <c r="Q26" s="150"/>
      <c r="R26" s="152"/>
    </row>
    <row r="27" spans="1:19" s="9" customFormat="1" ht="16.5" thickBot="1">
      <c r="A27" s="111" t="s">
        <v>274</v>
      </c>
      <c r="B27" s="111" t="s">
        <v>277</v>
      </c>
      <c r="C27" s="2"/>
      <c r="D27" s="2"/>
      <c r="E27" s="2"/>
      <c r="F27" s="116" t="s">
        <v>337</v>
      </c>
      <c r="G27" s="146">
        <f t="shared" si="1"/>
        <v>271</v>
      </c>
      <c r="H27" s="146">
        <v>90</v>
      </c>
      <c r="I27" s="146">
        <f>M27+N27+O27+P27</f>
        <v>181</v>
      </c>
      <c r="J27" s="146">
        <v>109</v>
      </c>
      <c r="K27" s="146"/>
      <c r="L27" s="146"/>
      <c r="M27" s="148">
        <v>51</v>
      </c>
      <c r="N27" s="148">
        <v>48</v>
      </c>
      <c r="O27" s="149">
        <v>45</v>
      </c>
      <c r="P27" s="149">
        <v>37</v>
      </c>
      <c r="Q27" s="150"/>
      <c r="R27" s="152"/>
      <c r="S27" s="14" t="s">
        <v>247</v>
      </c>
    </row>
    <row r="28" spans="1:18" s="9" customFormat="1" ht="16.5" customHeight="1" hidden="1" thickBot="1">
      <c r="A28" s="2"/>
      <c r="B28" s="81">
        <v>389</v>
      </c>
      <c r="C28" s="2"/>
      <c r="D28" s="2"/>
      <c r="E28" s="2"/>
      <c r="F28" s="116"/>
      <c r="G28" s="147"/>
      <c r="H28" s="147">
        <f>SUM(H24:H27)</f>
        <v>594</v>
      </c>
      <c r="I28" s="147"/>
      <c r="J28" s="147"/>
      <c r="K28" s="147"/>
      <c r="L28" s="147"/>
      <c r="M28" s="150"/>
      <c r="N28" s="150"/>
      <c r="O28" s="155"/>
      <c r="P28" s="155"/>
      <c r="Q28" s="150"/>
      <c r="R28" s="152"/>
    </row>
    <row r="29" spans="1:18" s="11" customFormat="1" ht="15" customHeight="1" hidden="1">
      <c r="A29" s="245"/>
      <c r="B29" s="245" t="s">
        <v>108</v>
      </c>
      <c r="C29" s="245"/>
      <c r="D29" s="245"/>
      <c r="E29" s="89"/>
      <c r="F29" s="247"/>
      <c r="G29" s="235">
        <f aca="true" t="shared" si="4" ref="G29:Q29">G32+G40+G76</f>
        <v>1728</v>
      </c>
      <c r="H29" s="235">
        <f t="shared" si="4"/>
        <v>324</v>
      </c>
      <c r="I29" s="235">
        <f t="shared" si="4"/>
        <v>1404</v>
      </c>
      <c r="J29" s="235">
        <f t="shared" si="4"/>
        <v>342</v>
      </c>
      <c r="K29" s="235" t="e">
        <f t="shared" si="4"/>
        <v>#REF!</v>
      </c>
      <c r="L29" s="235" t="e">
        <f t="shared" si="4"/>
        <v>#REF!</v>
      </c>
      <c r="M29" s="244">
        <f t="shared" si="4"/>
        <v>42</v>
      </c>
      <c r="N29" s="244">
        <f t="shared" si="4"/>
        <v>99</v>
      </c>
      <c r="O29" s="243">
        <f t="shared" si="4"/>
        <v>116</v>
      </c>
      <c r="P29" s="243">
        <f t="shared" si="4"/>
        <v>579</v>
      </c>
      <c r="Q29" s="244">
        <f t="shared" si="4"/>
        <v>568</v>
      </c>
      <c r="R29" s="156"/>
    </row>
    <row r="30" spans="1:18" s="11" customFormat="1" ht="55.5" customHeight="1" hidden="1" thickBot="1">
      <c r="A30" s="245"/>
      <c r="B30" s="246"/>
      <c r="C30" s="245"/>
      <c r="D30" s="245"/>
      <c r="E30" s="89"/>
      <c r="F30" s="247"/>
      <c r="G30" s="235"/>
      <c r="H30" s="235"/>
      <c r="I30" s="235"/>
      <c r="J30" s="235"/>
      <c r="K30" s="235"/>
      <c r="L30" s="235"/>
      <c r="M30" s="244"/>
      <c r="N30" s="244"/>
      <c r="O30" s="243"/>
      <c r="P30" s="243"/>
      <c r="Q30" s="244"/>
      <c r="R30" s="156"/>
    </row>
    <row r="31" spans="1:20" s="11" customFormat="1" ht="18" customHeight="1" hidden="1" thickBot="1">
      <c r="A31" s="90"/>
      <c r="B31" s="90" t="s">
        <v>115</v>
      </c>
      <c r="C31" s="90"/>
      <c r="D31" s="90"/>
      <c r="E31" s="90"/>
      <c r="F31" s="91"/>
      <c r="G31" s="157"/>
      <c r="H31" s="157"/>
      <c r="I31" s="157" t="e">
        <f>I34+I35+I36+I37+#REF!+#REF!</f>
        <v>#REF!</v>
      </c>
      <c r="J31" s="157" t="e">
        <f>J34+J35+J36+J37+#REF!+#REF!</f>
        <v>#REF!</v>
      </c>
      <c r="K31" s="157" t="e">
        <f>K34+K35+K36+K37+#REF!+#REF!</f>
        <v>#REF!</v>
      </c>
      <c r="L31" s="157" t="e">
        <f>L34+L35+L36+L37+#REF!+#REF!</f>
        <v>#REF!</v>
      </c>
      <c r="M31" s="150" t="e">
        <f>M34+M35+M36+M37+#REF!+#REF!</f>
        <v>#REF!</v>
      </c>
      <c r="N31" s="150" t="e">
        <f>N34+N35+N36+N37+#REF!+#REF!</f>
        <v>#REF!</v>
      </c>
      <c r="O31" s="155" t="e">
        <f>O34+O35+O36+O37+#REF!+#REF!</f>
        <v>#REF!</v>
      </c>
      <c r="P31" s="155" t="e">
        <f>P34+P35+P36+P37+#REF!+#REF!</f>
        <v>#REF!</v>
      </c>
      <c r="Q31" s="150" t="e">
        <f>Q34+Q35+Q36+Q37+#REF!+#REF!</f>
        <v>#REF!</v>
      </c>
      <c r="R31" s="156"/>
      <c r="S31" s="11" t="e">
        <f>#REF!+#REF!</f>
        <v>#REF!</v>
      </c>
      <c r="T31" s="11" t="s">
        <v>232</v>
      </c>
    </row>
    <row r="32" spans="1:19" s="10" customFormat="1" ht="16.5" thickBot="1">
      <c r="A32" s="108" t="s">
        <v>34</v>
      </c>
      <c r="B32" s="108" t="s">
        <v>35</v>
      </c>
      <c r="C32" s="108"/>
      <c r="D32" s="108"/>
      <c r="E32" s="108"/>
      <c r="F32" s="109" t="s">
        <v>355</v>
      </c>
      <c r="G32" s="158">
        <v>379</v>
      </c>
      <c r="H32" s="158">
        <v>126</v>
      </c>
      <c r="I32" s="158">
        <v>253</v>
      </c>
      <c r="J32" s="158">
        <v>130</v>
      </c>
      <c r="K32" s="158" t="e">
        <f>K34+K35+K36+K37+#REF!+K39</f>
        <v>#REF!</v>
      </c>
      <c r="L32" s="158" t="e">
        <f>L34+L35+L36+L37+#REF!+L39</f>
        <v>#REF!</v>
      </c>
      <c r="M32" s="158">
        <f aca="true" t="shared" si="5" ref="M32:R32">M34+M35+M36+M37+M39</f>
        <v>42</v>
      </c>
      <c r="N32" s="158">
        <f t="shared" si="5"/>
        <v>99</v>
      </c>
      <c r="O32" s="158">
        <f t="shared" si="5"/>
        <v>44</v>
      </c>
      <c r="P32" s="158">
        <f t="shared" si="5"/>
        <v>68</v>
      </c>
      <c r="Q32" s="158">
        <f t="shared" si="5"/>
        <v>0</v>
      </c>
      <c r="R32" s="158">
        <f t="shared" si="5"/>
        <v>0</v>
      </c>
      <c r="S32" s="10">
        <v>93</v>
      </c>
    </row>
    <row r="33" spans="1:18" s="12" customFormat="1" ht="29.25" customHeight="1" hidden="1" thickBot="1">
      <c r="A33" s="89"/>
      <c r="B33" s="89" t="s">
        <v>36</v>
      </c>
      <c r="C33" s="93"/>
      <c r="D33" s="93"/>
      <c r="E33" s="93"/>
      <c r="F33" s="115"/>
      <c r="G33" s="159">
        <v>216</v>
      </c>
      <c r="H33" s="160">
        <f>G33-I33</f>
        <v>72</v>
      </c>
      <c r="I33" s="159">
        <v>144</v>
      </c>
      <c r="J33" s="161"/>
      <c r="K33" s="161"/>
      <c r="L33" s="161"/>
      <c r="M33" s="150"/>
      <c r="N33" s="150"/>
      <c r="O33" s="155"/>
      <c r="P33" s="155" t="e">
        <f>P35+P36+20+#REF!</f>
        <v>#REF!</v>
      </c>
      <c r="Q33" s="150">
        <f>Q34</f>
        <v>0</v>
      </c>
      <c r="R33" s="156"/>
    </row>
    <row r="34" spans="1:19" s="9" customFormat="1" ht="37.5" customHeight="1" thickBot="1">
      <c r="A34" s="2" t="s">
        <v>237</v>
      </c>
      <c r="B34" s="2" t="s">
        <v>86</v>
      </c>
      <c r="C34" s="2"/>
      <c r="D34" s="2" t="s">
        <v>230</v>
      </c>
      <c r="E34" s="2"/>
      <c r="F34" s="125" t="s">
        <v>350</v>
      </c>
      <c r="G34" s="146">
        <f aca="true" t="shared" si="6" ref="G34:G39">H34+I34</f>
        <v>63</v>
      </c>
      <c r="H34" s="153">
        <v>21</v>
      </c>
      <c r="I34" s="153">
        <f>M34+N34+O34+P34+Q34+R34</f>
        <v>42</v>
      </c>
      <c r="J34" s="146">
        <f>18+4</f>
        <v>22</v>
      </c>
      <c r="K34" s="146"/>
      <c r="L34" s="146"/>
      <c r="M34" s="148">
        <v>42</v>
      </c>
      <c r="N34" s="150"/>
      <c r="O34" s="155"/>
      <c r="P34" s="178"/>
      <c r="Q34" s="150"/>
      <c r="R34" s="151"/>
      <c r="S34" s="9">
        <v>10</v>
      </c>
    </row>
    <row r="35" spans="1:19" s="9" customFormat="1" ht="45.75" thickBot="1">
      <c r="A35" s="2" t="s">
        <v>238</v>
      </c>
      <c r="B35" s="2" t="s">
        <v>87</v>
      </c>
      <c r="C35" s="2"/>
      <c r="D35" s="2" t="s">
        <v>231</v>
      </c>
      <c r="E35" s="2"/>
      <c r="F35" s="125" t="s">
        <v>351</v>
      </c>
      <c r="G35" s="146">
        <f t="shared" si="6"/>
        <v>94</v>
      </c>
      <c r="H35" s="153">
        <v>31</v>
      </c>
      <c r="I35" s="153">
        <v>63</v>
      </c>
      <c r="J35" s="146">
        <v>38</v>
      </c>
      <c r="K35" s="146"/>
      <c r="L35" s="146"/>
      <c r="M35" s="150"/>
      <c r="N35" s="148">
        <v>63</v>
      </c>
      <c r="O35" s="155"/>
      <c r="P35" s="155"/>
      <c r="Q35" s="150"/>
      <c r="R35" s="151"/>
      <c r="S35" s="9">
        <v>31</v>
      </c>
    </row>
    <row r="36" spans="1:19" s="9" customFormat="1" ht="30.75" thickBot="1">
      <c r="A36" s="2" t="s">
        <v>239</v>
      </c>
      <c r="B36" s="87" t="s">
        <v>37</v>
      </c>
      <c r="C36" s="2"/>
      <c r="D36" s="2" t="s">
        <v>231</v>
      </c>
      <c r="E36" s="2"/>
      <c r="F36" s="116" t="s">
        <v>352</v>
      </c>
      <c r="G36" s="146">
        <f t="shared" si="6"/>
        <v>120</v>
      </c>
      <c r="H36" s="153">
        <v>40</v>
      </c>
      <c r="I36" s="153">
        <f>M36+N36+O36+P36+Q36+R36</f>
        <v>80</v>
      </c>
      <c r="J36" s="146">
        <v>40</v>
      </c>
      <c r="K36" s="146"/>
      <c r="L36" s="146"/>
      <c r="M36" s="150"/>
      <c r="N36" s="176">
        <v>36</v>
      </c>
      <c r="O36" s="176">
        <v>44</v>
      </c>
      <c r="P36" s="155"/>
      <c r="Q36" s="150"/>
      <c r="R36" s="151"/>
      <c r="S36" s="9">
        <v>48</v>
      </c>
    </row>
    <row r="37" spans="1:19" s="10" customFormat="1" ht="30.75" thickBot="1">
      <c r="A37" s="95" t="s">
        <v>240</v>
      </c>
      <c r="B37" s="95" t="s">
        <v>88</v>
      </c>
      <c r="C37" s="95"/>
      <c r="D37" s="95" t="s">
        <v>230</v>
      </c>
      <c r="E37" s="95"/>
      <c r="F37" s="113" t="s">
        <v>353</v>
      </c>
      <c r="G37" s="146">
        <f t="shared" si="6"/>
        <v>54</v>
      </c>
      <c r="H37" s="153">
        <v>18</v>
      </c>
      <c r="I37" s="153">
        <v>36</v>
      </c>
      <c r="J37" s="163">
        <f>16+4</f>
        <v>20</v>
      </c>
      <c r="K37" s="163"/>
      <c r="L37" s="163"/>
      <c r="M37" s="150"/>
      <c r="N37" s="178"/>
      <c r="O37" s="149"/>
      <c r="P37" s="149">
        <v>36</v>
      </c>
      <c r="Q37" s="150"/>
      <c r="R37" s="148"/>
      <c r="S37" s="10">
        <v>4</v>
      </c>
    </row>
    <row r="38" spans="1:22" s="14" customFormat="1" ht="30.75" customHeight="1" hidden="1" thickBot="1">
      <c r="A38" s="96"/>
      <c r="B38" s="96" t="s">
        <v>116</v>
      </c>
      <c r="C38" s="96"/>
      <c r="D38" s="96"/>
      <c r="E38" s="96"/>
      <c r="F38" s="97"/>
      <c r="G38" s="146">
        <f t="shared" si="6"/>
        <v>1709</v>
      </c>
      <c r="H38" s="165"/>
      <c r="I38" s="162">
        <f>M38+N38+O38+P38+Q38+R38</f>
        <v>1709</v>
      </c>
      <c r="J38" s="164">
        <f aca="true" t="shared" si="7" ref="J38:O38">J41+J42+J43+J76</f>
        <v>212</v>
      </c>
      <c r="K38" s="164">
        <f t="shared" si="7"/>
        <v>0</v>
      </c>
      <c r="L38" s="164">
        <f t="shared" si="7"/>
        <v>144</v>
      </c>
      <c r="M38" s="150">
        <f t="shared" si="7"/>
        <v>0</v>
      </c>
      <c r="N38" s="150">
        <f t="shared" si="7"/>
        <v>0</v>
      </c>
      <c r="O38" s="155">
        <f t="shared" si="7"/>
        <v>108</v>
      </c>
      <c r="P38" s="155">
        <f>P41+P42+P43+P76</f>
        <v>691</v>
      </c>
      <c r="Q38" s="150">
        <f>Q41+Q42+Q43+Q76</f>
        <v>910</v>
      </c>
      <c r="R38" s="150"/>
      <c r="S38" s="69"/>
      <c r="T38" s="69"/>
      <c r="U38" s="69"/>
      <c r="V38" s="69"/>
    </row>
    <row r="39" spans="1:22" s="14" customFormat="1" ht="30.75" customHeight="1" thickBot="1">
      <c r="A39" s="98" t="s">
        <v>242</v>
      </c>
      <c r="B39" s="98" t="s">
        <v>38</v>
      </c>
      <c r="C39" s="98"/>
      <c r="D39" s="98"/>
      <c r="E39" s="98"/>
      <c r="F39" s="125" t="s">
        <v>354</v>
      </c>
      <c r="G39" s="146">
        <f t="shared" si="6"/>
        <v>48</v>
      </c>
      <c r="H39" s="153">
        <v>16</v>
      </c>
      <c r="I39" s="153">
        <f>M39+N39+O39+P39+Q39+R39</f>
        <v>32</v>
      </c>
      <c r="J39" s="153">
        <v>10</v>
      </c>
      <c r="K39" s="153"/>
      <c r="L39" s="153"/>
      <c r="M39" s="150"/>
      <c r="N39" s="150"/>
      <c r="O39" s="155"/>
      <c r="P39" s="149">
        <v>32</v>
      </c>
      <c r="Q39" s="150"/>
      <c r="R39" s="150"/>
      <c r="S39" s="69"/>
      <c r="T39" s="69"/>
      <c r="U39" s="69"/>
      <c r="V39" s="69"/>
    </row>
    <row r="40" spans="1:18" s="10" customFormat="1" ht="16.5" thickBot="1">
      <c r="A40" s="108" t="s">
        <v>39</v>
      </c>
      <c r="B40" s="108" t="s">
        <v>40</v>
      </c>
      <c r="C40" s="108"/>
      <c r="D40" s="108"/>
      <c r="E40" s="108"/>
      <c r="F40" s="134" t="str">
        <f>F41</f>
        <v>0з/9дз/8эк</v>
      </c>
      <c r="G40" s="166">
        <f>G41</f>
        <v>1277</v>
      </c>
      <c r="H40" s="166">
        <f>H41</f>
        <v>162</v>
      </c>
      <c r="I40" s="166">
        <f>I41</f>
        <v>1115</v>
      </c>
      <c r="J40" s="166">
        <f>J41</f>
        <v>176</v>
      </c>
      <c r="K40" s="166">
        <f aca="true" t="shared" si="8" ref="K40:R40">K41</f>
        <v>0</v>
      </c>
      <c r="L40" s="166">
        <f t="shared" si="8"/>
        <v>54</v>
      </c>
      <c r="M40" s="166">
        <f t="shared" si="8"/>
        <v>0</v>
      </c>
      <c r="N40" s="166">
        <f t="shared" si="8"/>
        <v>0</v>
      </c>
      <c r="O40" s="166">
        <f t="shared" si="8"/>
        <v>72</v>
      </c>
      <c r="P40" s="166">
        <f t="shared" si="8"/>
        <v>483</v>
      </c>
      <c r="Q40" s="166">
        <f t="shared" si="8"/>
        <v>560</v>
      </c>
      <c r="R40" s="166">
        <f t="shared" si="8"/>
        <v>0</v>
      </c>
    </row>
    <row r="41" spans="1:19" s="12" customFormat="1" ht="29.25" thickBot="1">
      <c r="A41" s="92" t="s">
        <v>41</v>
      </c>
      <c r="B41" s="92" t="s">
        <v>114</v>
      </c>
      <c r="C41" s="92"/>
      <c r="D41" s="92"/>
      <c r="E41" s="92"/>
      <c r="F41" s="135" t="s">
        <v>358</v>
      </c>
      <c r="G41" s="167">
        <f>G44+G48+G52+G56+G60+G64+G68+G72</f>
        <v>1277</v>
      </c>
      <c r="H41" s="167">
        <f>H44+H48+H52+H56+H60+H64+H68+H72</f>
        <v>162</v>
      </c>
      <c r="I41" s="167">
        <f>I44+I48+I52+I56+I60+I64+I68+I72</f>
        <v>1115</v>
      </c>
      <c r="J41" s="167">
        <f>J44+J48+J52+J56+J64+J60+J68+J72</f>
        <v>176</v>
      </c>
      <c r="K41" s="167">
        <f aca="true" t="shared" si="9" ref="K41:R41">K44+K48+K52+K56+K64+K60+K68+K72</f>
        <v>0</v>
      </c>
      <c r="L41" s="167">
        <f t="shared" si="9"/>
        <v>54</v>
      </c>
      <c r="M41" s="167">
        <f t="shared" si="9"/>
        <v>0</v>
      </c>
      <c r="N41" s="167">
        <f t="shared" si="9"/>
        <v>0</v>
      </c>
      <c r="O41" s="167">
        <f t="shared" si="9"/>
        <v>72</v>
      </c>
      <c r="P41" s="167">
        <f t="shared" si="9"/>
        <v>483</v>
      </c>
      <c r="Q41" s="167">
        <f t="shared" si="9"/>
        <v>560</v>
      </c>
      <c r="R41" s="167">
        <f t="shared" si="9"/>
        <v>0</v>
      </c>
      <c r="S41" s="12">
        <v>51</v>
      </c>
    </row>
    <row r="42" spans="1:28" s="12" customFormat="1" ht="19.5" customHeight="1" hidden="1" thickBot="1">
      <c r="A42" s="99"/>
      <c r="B42" s="99" t="s">
        <v>112</v>
      </c>
      <c r="C42" s="99"/>
      <c r="D42" s="99"/>
      <c r="E42" s="99"/>
      <c r="F42" s="103"/>
      <c r="G42" s="168"/>
      <c r="H42" s="168"/>
      <c r="I42" s="168">
        <f>I46+I50+I54+I58+I62+I66+I70+I74</f>
        <v>468</v>
      </c>
      <c r="J42" s="168">
        <f>J46+J50+J54+J58+J62+J66+J70+J74</f>
        <v>0</v>
      </c>
      <c r="K42" s="168">
        <f aca="true" t="shared" si="10" ref="K42:R42">K46+K50+K54+K58+K62+K66+K70+K74</f>
        <v>0</v>
      </c>
      <c r="L42" s="168">
        <f t="shared" si="10"/>
        <v>0</v>
      </c>
      <c r="M42" s="168">
        <f t="shared" si="10"/>
        <v>0</v>
      </c>
      <c r="N42" s="168">
        <f t="shared" si="10"/>
        <v>0</v>
      </c>
      <c r="O42" s="168">
        <f t="shared" si="10"/>
        <v>36</v>
      </c>
      <c r="P42" s="168">
        <f t="shared" si="10"/>
        <v>180</v>
      </c>
      <c r="Q42" s="168">
        <f t="shared" si="10"/>
        <v>252</v>
      </c>
      <c r="R42" s="168">
        <f t="shared" si="10"/>
        <v>0</v>
      </c>
      <c r="S42" s="70"/>
      <c r="T42" s="70"/>
      <c r="U42" s="70"/>
      <c r="V42" s="71"/>
      <c r="W42" s="13"/>
      <c r="X42" s="13"/>
      <c r="Y42" s="13"/>
      <c r="Z42" s="13"/>
      <c r="AA42" s="13"/>
      <c r="AB42" s="13"/>
    </row>
    <row r="43" spans="1:50" s="68" customFormat="1" ht="29.25" customHeight="1" hidden="1" thickBot="1">
      <c r="A43" s="100"/>
      <c r="B43" s="100" t="s">
        <v>113</v>
      </c>
      <c r="C43" s="100"/>
      <c r="D43" s="100"/>
      <c r="E43" s="100"/>
      <c r="F43" s="104"/>
      <c r="G43" s="169"/>
      <c r="H43" s="169"/>
      <c r="I43" s="169">
        <f>L43</f>
        <v>90</v>
      </c>
      <c r="J43" s="169">
        <f>J71+J75</f>
        <v>0</v>
      </c>
      <c r="K43" s="169">
        <f aca="true" t="shared" si="11" ref="K43:R43">K71+K75</f>
        <v>0</v>
      </c>
      <c r="L43" s="169">
        <f t="shared" si="11"/>
        <v>90</v>
      </c>
      <c r="M43" s="169">
        <f t="shared" si="11"/>
        <v>0</v>
      </c>
      <c r="N43" s="169">
        <f t="shared" si="11"/>
        <v>0</v>
      </c>
      <c r="O43" s="169">
        <f t="shared" si="11"/>
        <v>0</v>
      </c>
      <c r="P43" s="169">
        <f t="shared" si="11"/>
        <v>0</v>
      </c>
      <c r="Q43" s="169">
        <f t="shared" si="11"/>
        <v>90</v>
      </c>
      <c r="R43" s="169">
        <f t="shared" si="11"/>
        <v>0</v>
      </c>
      <c r="S43" s="72"/>
      <c r="T43" s="72"/>
      <c r="U43" s="72"/>
      <c r="V43" s="73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18" s="14" customFormat="1" ht="29.25" thickBot="1">
      <c r="A44" s="88" t="s">
        <v>42</v>
      </c>
      <c r="B44" s="88" t="s">
        <v>43</v>
      </c>
      <c r="C44" s="88"/>
      <c r="D44" s="88"/>
      <c r="E44" s="88"/>
      <c r="F44" s="105" t="s">
        <v>338</v>
      </c>
      <c r="G44" s="160">
        <f>G45+G46+G47</f>
        <v>88</v>
      </c>
      <c r="H44" s="160">
        <f>H45+H46+H47</f>
        <v>16</v>
      </c>
      <c r="I44" s="160">
        <f>I45+I46+I47</f>
        <v>72</v>
      </c>
      <c r="J44" s="160">
        <f>J45</f>
        <v>19</v>
      </c>
      <c r="K44" s="160">
        <f>K45</f>
        <v>0</v>
      </c>
      <c r="L44" s="160">
        <f>L45</f>
        <v>0</v>
      </c>
      <c r="M44" s="160">
        <f aca="true" t="shared" si="12" ref="M44:R44">M45+M46+M47</f>
        <v>0</v>
      </c>
      <c r="N44" s="160">
        <f t="shared" si="12"/>
        <v>0</v>
      </c>
      <c r="O44" s="160">
        <f t="shared" si="12"/>
        <v>72</v>
      </c>
      <c r="P44" s="160">
        <f t="shared" si="12"/>
        <v>0</v>
      </c>
      <c r="Q44" s="160">
        <f t="shared" si="12"/>
        <v>0</v>
      </c>
      <c r="R44" s="160">
        <f t="shared" si="12"/>
        <v>0</v>
      </c>
    </row>
    <row r="45" spans="1:19" s="9" customFormat="1" ht="45.75" thickBot="1">
      <c r="A45" s="82" t="s">
        <v>44</v>
      </c>
      <c r="B45" s="82" t="s">
        <v>89</v>
      </c>
      <c r="C45" s="82"/>
      <c r="D45" s="82"/>
      <c r="E45" s="82"/>
      <c r="F45" s="125"/>
      <c r="G45" s="170">
        <f>H45+I45</f>
        <v>52</v>
      </c>
      <c r="H45" s="170">
        <v>16</v>
      </c>
      <c r="I45" s="153">
        <v>36</v>
      </c>
      <c r="J45" s="170">
        <v>19</v>
      </c>
      <c r="K45" s="170"/>
      <c r="L45" s="170"/>
      <c r="M45" s="150"/>
      <c r="N45" s="150"/>
      <c r="O45" s="149">
        <v>36</v>
      </c>
      <c r="P45" s="155"/>
      <c r="Q45" s="150"/>
      <c r="R45" s="151"/>
      <c r="S45" s="9">
        <v>4</v>
      </c>
    </row>
    <row r="46" spans="1:18" s="9" customFormat="1" ht="16.5" thickBot="1">
      <c r="A46" s="82" t="s">
        <v>266</v>
      </c>
      <c r="B46" s="112" t="s">
        <v>265</v>
      </c>
      <c r="C46" s="82"/>
      <c r="D46" s="82"/>
      <c r="E46" s="82"/>
      <c r="F46" s="125" t="s">
        <v>346</v>
      </c>
      <c r="G46" s="170">
        <v>36</v>
      </c>
      <c r="H46" s="170">
        <v>0</v>
      </c>
      <c r="I46" s="153">
        <v>36</v>
      </c>
      <c r="J46" s="170"/>
      <c r="K46" s="170"/>
      <c r="L46" s="170"/>
      <c r="M46" s="150"/>
      <c r="N46" s="150"/>
      <c r="O46" s="149">
        <v>36</v>
      </c>
      <c r="P46" s="155"/>
      <c r="Q46" s="150"/>
      <c r="R46" s="151"/>
    </row>
    <row r="47" spans="1:50" s="76" customFormat="1" ht="16.5" thickBot="1">
      <c r="A47" s="74" t="s">
        <v>267</v>
      </c>
      <c r="B47" s="74" t="s">
        <v>117</v>
      </c>
      <c r="C47" s="74"/>
      <c r="D47" s="74"/>
      <c r="E47" s="74"/>
      <c r="F47" s="126"/>
      <c r="G47" s="171">
        <v>0</v>
      </c>
      <c r="H47" s="171">
        <v>0</v>
      </c>
      <c r="I47" s="171">
        <v>0</v>
      </c>
      <c r="J47" s="171"/>
      <c r="K47" s="171"/>
      <c r="L47" s="171">
        <f>SUM(M47:Q47)</f>
        <v>0</v>
      </c>
      <c r="M47" s="171"/>
      <c r="N47" s="171"/>
      <c r="O47" s="171">
        <v>0</v>
      </c>
      <c r="P47" s="171"/>
      <c r="Q47" s="171"/>
      <c r="R47" s="171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18" s="14" customFormat="1" ht="57.75" thickBot="1">
      <c r="A48" s="88" t="s">
        <v>45</v>
      </c>
      <c r="B48" s="88" t="s">
        <v>46</v>
      </c>
      <c r="C48" s="88"/>
      <c r="D48" s="88"/>
      <c r="E48" s="88"/>
      <c r="F48" s="106" t="s">
        <v>260</v>
      </c>
      <c r="G48" s="160">
        <f>G49+G50+G51</f>
        <v>124</v>
      </c>
      <c r="H48" s="160">
        <f>H49+H50+H51</f>
        <v>16</v>
      </c>
      <c r="I48" s="160">
        <f>I49+I50+I51</f>
        <v>108</v>
      </c>
      <c r="J48" s="160">
        <f>J49</f>
        <v>21</v>
      </c>
      <c r="K48" s="160">
        <f>K49+K50</f>
        <v>0</v>
      </c>
      <c r="L48" s="160">
        <f>L49+L50</f>
        <v>0</v>
      </c>
      <c r="M48" s="160">
        <f>M49+M50+M51</f>
        <v>0</v>
      </c>
      <c r="N48" s="160">
        <f>N49+N50+N51</f>
        <v>0</v>
      </c>
      <c r="O48" s="160">
        <f>O49+O50+O51</f>
        <v>0</v>
      </c>
      <c r="P48" s="160">
        <f>P49+P50+P51</f>
        <v>108</v>
      </c>
      <c r="Q48" s="160">
        <f>Q49+Q50+Q51</f>
        <v>0</v>
      </c>
      <c r="R48" s="160">
        <f>R49</f>
        <v>0</v>
      </c>
    </row>
    <row r="49" spans="1:19" s="9" customFormat="1" ht="60.75" thickBot="1">
      <c r="A49" s="82" t="s">
        <v>47</v>
      </c>
      <c r="B49" s="82" t="s">
        <v>48</v>
      </c>
      <c r="C49" s="82"/>
      <c r="D49" s="82"/>
      <c r="E49" s="82"/>
      <c r="F49" s="125"/>
      <c r="G49" s="170">
        <f>H49+I49</f>
        <v>52</v>
      </c>
      <c r="H49" s="170">
        <v>16</v>
      </c>
      <c r="I49" s="153">
        <v>36</v>
      </c>
      <c r="J49" s="170">
        <f>17+4</f>
        <v>21</v>
      </c>
      <c r="K49" s="170"/>
      <c r="L49" s="170"/>
      <c r="M49" s="150"/>
      <c r="N49" s="150"/>
      <c r="O49" s="155"/>
      <c r="P49" s="149">
        <v>36</v>
      </c>
      <c r="Q49" s="150"/>
      <c r="R49" s="151"/>
      <c r="S49" s="9">
        <v>4</v>
      </c>
    </row>
    <row r="50" spans="1:18" s="9" customFormat="1" ht="16.5" thickBot="1">
      <c r="A50" s="82" t="s">
        <v>268</v>
      </c>
      <c r="B50" s="112" t="s">
        <v>265</v>
      </c>
      <c r="C50" s="82"/>
      <c r="D50" s="82"/>
      <c r="E50" s="82"/>
      <c r="F50" s="125"/>
      <c r="G50" s="170">
        <v>36</v>
      </c>
      <c r="H50" s="170">
        <v>0</v>
      </c>
      <c r="I50" s="153">
        <v>36</v>
      </c>
      <c r="J50" s="170"/>
      <c r="K50" s="170"/>
      <c r="L50" s="170"/>
      <c r="M50" s="150"/>
      <c r="N50" s="150"/>
      <c r="O50" s="155"/>
      <c r="P50" s="149">
        <v>36</v>
      </c>
      <c r="Q50" s="150"/>
      <c r="R50" s="151"/>
    </row>
    <row r="51" spans="1:50" s="76" customFormat="1" ht="16.5" thickBot="1">
      <c r="A51" s="74" t="s">
        <v>269</v>
      </c>
      <c r="B51" s="74" t="s">
        <v>117</v>
      </c>
      <c r="C51" s="74"/>
      <c r="D51" s="74"/>
      <c r="E51" s="74"/>
      <c r="F51" s="125"/>
      <c r="G51" s="171">
        <v>36</v>
      </c>
      <c r="H51" s="171">
        <v>0</v>
      </c>
      <c r="I51" s="171">
        <v>36</v>
      </c>
      <c r="J51" s="171"/>
      <c r="K51" s="171"/>
      <c r="L51" s="171">
        <f>SUM(M51:Q51)</f>
        <v>36</v>
      </c>
      <c r="M51" s="171"/>
      <c r="N51" s="171"/>
      <c r="O51" s="171"/>
      <c r="P51" s="171">
        <v>36</v>
      </c>
      <c r="Q51" s="171"/>
      <c r="R51" s="171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18" s="14" customFormat="1" ht="16.5" thickBot="1">
      <c r="A52" s="88" t="s">
        <v>49</v>
      </c>
      <c r="B52" s="88" t="s">
        <v>50</v>
      </c>
      <c r="C52" s="88"/>
      <c r="D52" s="88"/>
      <c r="E52" s="88"/>
      <c r="F52" s="117" t="s">
        <v>260</v>
      </c>
      <c r="G52" s="160">
        <f>G53+G54+G55</f>
        <v>124</v>
      </c>
      <c r="H52" s="160">
        <f>H53+H54+H55</f>
        <v>16</v>
      </c>
      <c r="I52" s="160">
        <f>I53+I54+I55</f>
        <v>108</v>
      </c>
      <c r="J52" s="160">
        <f>J53</f>
        <v>24</v>
      </c>
      <c r="K52" s="160">
        <f>K53+K54</f>
        <v>0</v>
      </c>
      <c r="L52" s="160">
        <f>L53+L54</f>
        <v>0</v>
      </c>
      <c r="M52" s="160">
        <f>M53+M54+M55</f>
        <v>0</v>
      </c>
      <c r="N52" s="160">
        <f>N53+N54+N55</f>
        <v>0</v>
      </c>
      <c r="O52" s="160">
        <f>O53+O54+O55</f>
        <v>0</v>
      </c>
      <c r="P52" s="160">
        <f>P53+P54+P55</f>
        <v>108</v>
      </c>
      <c r="Q52" s="160">
        <f>Q53+Q54+Q55</f>
        <v>0</v>
      </c>
      <c r="R52" s="160"/>
    </row>
    <row r="53" spans="1:19" s="10" customFormat="1" ht="30.75" thickBot="1">
      <c r="A53" s="101" t="s">
        <v>51</v>
      </c>
      <c r="B53" s="101" t="s">
        <v>52</v>
      </c>
      <c r="C53" s="101"/>
      <c r="D53" s="101"/>
      <c r="E53" s="101"/>
      <c r="F53" s="94"/>
      <c r="G53" s="153">
        <f>H53+I53</f>
        <v>52</v>
      </c>
      <c r="H53" s="153">
        <v>16</v>
      </c>
      <c r="I53" s="153">
        <v>36</v>
      </c>
      <c r="J53" s="153">
        <f>22+2</f>
        <v>24</v>
      </c>
      <c r="K53" s="153"/>
      <c r="L53" s="153"/>
      <c r="M53" s="150"/>
      <c r="N53" s="150"/>
      <c r="O53" s="172"/>
      <c r="P53" s="149">
        <v>36</v>
      </c>
      <c r="Q53" s="150"/>
      <c r="R53" s="148"/>
      <c r="S53" s="10">
        <v>4</v>
      </c>
    </row>
    <row r="54" spans="1:18" s="10" customFormat="1" ht="16.5" thickBot="1">
      <c r="A54" s="95" t="s">
        <v>53</v>
      </c>
      <c r="B54" s="112" t="s">
        <v>265</v>
      </c>
      <c r="C54" s="95"/>
      <c r="D54" s="95"/>
      <c r="E54" s="95"/>
      <c r="F54" s="125"/>
      <c r="G54" s="153">
        <f aca="true" t="shared" si="13" ref="G54:G59">H54+I54</f>
        <v>36</v>
      </c>
      <c r="H54" s="163">
        <v>0</v>
      </c>
      <c r="I54" s="153">
        <f>SUM(M54:Q54)</f>
        <v>36</v>
      </c>
      <c r="J54" s="163"/>
      <c r="K54" s="163"/>
      <c r="L54" s="163"/>
      <c r="M54" s="150"/>
      <c r="N54" s="150"/>
      <c r="O54" s="172"/>
      <c r="P54" s="155">
        <v>36</v>
      </c>
      <c r="Q54" s="150"/>
      <c r="R54" s="148"/>
    </row>
    <row r="55" spans="1:50" s="76" customFormat="1" ht="16.5" thickBot="1">
      <c r="A55" s="74" t="s">
        <v>226</v>
      </c>
      <c r="B55" s="74" t="s">
        <v>117</v>
      </c>
      <c r="C55" s="74"/>
      <c r="D55" s="74"/>
      <c r="E55" s="74"/>
      <c r="F55" s="125"/>
      <c r="G55" s="171">
        <f t="shared" si="13"/>
        <v>36</v>
      </c>
      <c r="H55" s="171">
        <v>0</v>
      </c>
      <c r="I55" s="171">
        <f>SUM(M55:Q55)</f>
        <v>36</v>
      </c>
      <c r="J55" s="171"/>
      <c r="K55" s="171"/>
      <c r="L55" s="171">
        <f>SUM(M55:Q55)</f>
        <v>36</v>
      </c>
      <c r="M55" s="171"/>
      <c r="N55" s="171"/>
      <c r="O55" s="171"/>
      <c r="P55" s="171">
        <v>36</v>
      </c>
      <c r="Q55" s="171"/>
      <c r="R55" s="171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18" s="14" customFormat="1" ht="16.5" thickBot="1">
      <c r="A56" s="88" t="s">
        <v>54</v>
      </c>
      <c r="B56" s="88" t="s">
        <v>55</v>
      </c>
      <c r="C56" s="88"/>
      <c r="D56" s="88"/>
      <c r="E56" s="88"/>
      <c r="F56" s="117" t="s">
        <v>338</v>
      </c>
      <c r="G56" s="160">
        <f>G57+G58+G59</f>
        <v>123</v>
      </c>
      <c r="H56" s="160">
        <f>H57+H58+H59</f>
        <v>15</v>
      </c>
      <c r="I56" s="160">
        <f>I57+I58+I59</f>
        <v>108</v>
      </c>
      <c r="J56" s="160">
        <v>14</v>
      </c>
      <c r="K56" s="160">
        <f>K57+K58</f>
        <v>0</v>
      </c>
      <c r="L56" s="160">
        <f>L57+L58</f>
        <v>0</v>
      </c>
      <c r="M56" s="160">
        <f>M57+M58+M59</f>
        <v>0</v>
      </c>
      <c r="N56" s="160">
        <f>N57+N58+N59</f>
        <v>0</v>
      </c>
      <c r="O56" s="160">
        <f>O57+O58+O59</f>
        <v>0</v>
      </c>
      <c r="P56" s="160">
        <f>P57+P58+P59</f>
        <v>0</v>
      </c>
      <c r="Q56" s="160">
        <f>Q57+Q58+Q59</f>
        <v>108</v>
      </c>
      <c r="R56" s="160"/>
    </row>
    <row r="57" spans="1:19" s="10" customFormat="1" ht="30.75" thickBot="1">
      <c r="A57" s="95" t="s">
        <v>56</v>
      </c>
      <c r="B57" s="95" t="s">
        <v>57</v>
      </c>
      <c r="C57" s="95"/>
      <c r="D57" s="95"/>
      <c r="E57" s="95"/>
      <c r="F57" s="94"/>
      <c r="G57" s="163">
        <f t="shared" si="13"/>
        <v>51</v>
      </c>
      <c r="H57" s="163">
        <v>15</v>
      </c>
      <c r="I57" s="153">
        <v>36</v>
      </c>
      <c r="J57" s="163">
        <v>14</v>
      </c>
      <c r="K57" s="163"/>
      <c r="L57" s="163"/>
      <c r="M57" s="150"/>
      <c r="N57" s="150"/>
      <c r="O57" s="172"/>
      <c r="P57" s="149"/>
      <c r="Q57" s="150">
        <v>36</v>
      </c>
      <c r="R57" s="148"/>
      <c r="S57" s="10">
        <v>4</v>
      </c>
    </row>
    <row r="58" spans="1:18" s="10" customFormat="1" ht="16.5" thickBot="1">
      <c r="A58" s="95" t="s">
        <v>58</v>
      </c>
      <c r="B58" s="112" t="s">
        <v>265</v>
      </c>
      <c r="C58" s="95"/>
      <c r="D58" s="95"/>
      <c r="E58" s="95"/>
      <c r="F58" s="125" t="s">
        <v>356</v>
      </c>
      <c r="G58" s="163">
        <f t="shared" si="13"/>
        <v>36</v>
      </c>
      <c r="H58" s="163">
        <v>0</v>
      </c>
      <c r="I58" s="153">
        <f>SUM(M58:Q58)</f>
        <v>36</v>
      </c>
      <c r="J58" s="163"/>
      <c r="K58" s="163"/>
      <c r="L58" s="163"/>
      <c r="M58" s="150"/>
      <c r="N58" s="150"/>
      <c r="O58" s="172"/>
      <c r="P58" s="149"/>
      <c r="Q58" s="150">
        <v>36</v>
      </c>
      <c r="R58" s="148"/>
    </row>
    <row r="59" spans="1:50" s="76" customFormat="1" ht="16.5" thickBot="1">
      <c r="A59" s="74" t="s">
        <v>227</v>
      </c>
      <c r="B59" s="74" t="s">
        <v>117</v>
      </c>
      <c r="C59" s="74"/>
      <c r="D59" s="74"/>
      <c r="E59" s="74"/>
      <c r="F59" s="125" t="s">
        <v>356</v>
      </c>
      <c r="G59" s="171">
        <f t="shared" si="13"/>
        <v>36</v>
      </c>
      <c r="H59" s="171">
        <v>0</v>
      </c>
      <c r="I59" s="171">
        <f>SUM(M59:Q59)</f>
        <v>36</v>
      </c>
      <c r="J59" s="171"/>
      <c r="K59" s="171"/>
      <c r="L59" s="171">
        <f>SUM(M59:Q59)</f>
        <v>36</v>
      </c>
      <c r="M59" s="171"/>
      <c r="N59" s="171"/>
      <c r="O59" s="171"/>
      <c r="P59" s="171"/>
      <c r="Q59" s="171">
        <v>36</v>
      </c>
      <c r="R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18" s="14" customFormat="1" ht="29.25" thickBot="1">
      <c r="A60" s="88" t="s">
        <v>59</v>
      </c>
      <c r="B60" s="88" t="s">
        <v>60</v>
      </c>
      <c r="C60" s="88"/>
      <c r="D60" s="88"/>
      <c r="E60" s="88"/>
      <c r="F60" s="117" t="s">
        <v>252</v>
      </c>
      <c r="G60" s="160">
        <f>G61+G62+G63</f>
        <v>268</v>
      </c>
      <c r="H60" s="160">
        <f>H61+H62+H63</f>
        <v>34</v>
      </c>
      <c r="I60" s="160">
        <f>I61+I62+I63</f>
        <v>234</v>
      </c>
      <c r="J60" s="160">
        <f>J61</f>
        <v>35</v>
      </c>
      <c r="K60" s="160">
        <f>K61+K62</f>
        <v>0</v>
      </c>
      <c r="L60" s="160">
        <f>L61+L62</f>
        <v>0</v>
      </c>
      <c r="M60" s="160">
        <f>M61+M62+M63</f>
        <v>0</v>
      </c>
      <c r="N60" s="160">
        <f>N61+N62+N63</f>
        <v>0</v>
      </c>
      <c r="O60" s="160">
        <f>O61+O62+O63</f>
        <v>0</v>
      </c>
      <c r="P60" s="160">
        <f>P61+P62+P63</f>
        <v>234</v>
      </c>
      <c r="Q60" s="160">
        <f>Q61+Q62+Q63</f>
        <v>0</v>
      </c>
      <c r="R60" s="160"/>
    </row>
    <row r="61" spans="1:19" s="10" customFormat="1" ht="45.75" thickBot="1">
      <c r="A61" s="95" t="s">
        <v>61</v>
      </c>
      <c r="B61" s="95" t="s">
        <v>62</v>
      </c>
      <c r="C61" s="95"/>
      <c r="D61" s="95"/>
      <c r="E61" s="95"/>
      <c r="F61" s="224" t="s">
        <v>346</v>
      </c>
      <c r="G61" s="163">
        <f>H61+I61</f>
        <v>106</v>
      </c>
      <c r="H61" s="163">
        <v>34</v>
      </c>
      <c r="I61" s="153">
        <v>72</v>
      </c>
      <c r="J61" s="163">
        <f>32+3</f>
        <v>35</v>
      </c>
      <c r="K61" s="163"/>
      <c r="L61" s="163"/>
      <c r="M61" s="150"/>
      <c r="N61" s="150"/>
      <c r="O61" s="172"/>
      <c r="P61" s="155">
        <v>72</v>
      </c>
      <c r="Q61" s="150"/>
      <c r="R61" s="148"/>
      <c r="S61" s="10">
        <v>14</v>
      </c>
    </row>
    <row r="62" spans="1:18" s="10" customFormat="1" ht="16.5" thickBot="1">
      <c r="A62" s="95" t="s">
        <v>63</v>
      </c>
      <c r="B62" s="112" t="s">
        <v>265</v>
      </c>
      <c r="C62" s="95"/>
      <c r="D62" s="95"/>
      <c r="E62" s="95"/>
      <c r="F62" s="113" t="s">
        <v>356</v>
      </c>
      <c r="G62" s="163">
        <f>H62+I62</f>
        <v>108</v>
      </c>
      <c r="H62" s="163">
        <v>0</v>
      </c>
      <c r="I62" s="153">
        <f>SUM(M62:Q62)</f>
        <v>108</v>
      </c>
      <c r="J62" s="163"/>
      <c r="K62" s="163"/>
      <c r="L62" s="163"/>
      <c r="M62" s="150"/>
      <c r="N62" s="150"/>
      <c r="O62" s="172"/>
      <c r="P62" s="155">
        <v>108</v>
      </c>
      <c r="Q62" s="150"/>
      <c r="R62" s="148"/>
    </row>
    <row r="63" spans="1:50" s="76" customFormat="1" ht="16.5" thickBot="1">
      <c r="A63" s="74" t="s">
        <v>228</v>
      </c>
      <c r="B63" s="74" t="s">
        <v>117</v>
      </c>
      <c r="C63" s="74"/>
      <c r="D63" s="74"/>
      <c r="E63" s="74"/>
      <c r="F63" s="75" t="s">
        <v>356</v>
      </c>
      <c r="G63" s="171">
        <f>H63+I63</f>
        <v>54</v>
      </c>
      <c r="H63" s="171">
        <v>0</v>
      </c>
      <c r="I63" s="171">
        <f>SUM(M63:Q63)</f>
        <v>54</v>
      </c>
      <c r="J63" s="171"/>
      <c r="K63" s="171"/>
      <c r="L63" s="171">
        <f>SUM(M63:Q63)</f>
        <v>54</v>
      </c>
      <c r="M63" s="171"/>
      <c r="N63" s="171"/>
      <c r="O63" s="171"/>
      <c r="P63" s="171">
        <v>54</v>
      </c>
      <c r="Q63" s="171"/>
      <c r="R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18" s="14" customFormat="1" ht="29.25" thickBot="1">
      <c r="A64" s="88" t="s">
        <v>64</v>
      </c>
      <c r="B64" s="88" t="s">
        <v>65</v>
      </c>
      <c r="C64" s="88"/>
      <c r="D64" s="88"/>
      <c r="E64" s="88"/>
      <c r="F64" s="117" t="s">
        <v>338</v>
      </c>
      <c r="G64" s="160">
        <f>G65+G66+G67</f>
        <v>124</v>
      </c>
      <c r="H64" s="160">
        <f>H65+H66+H67</f>
        <v>16</v>
      </c>
      <c r="I64" s="160">
        <f>I65+I66+I67</f>
        <v>108</v>
      </c>
      <c r="J64" s="160">
        <f>J65</f>
        <v>11</v>
      </c>
      <c r="K64" s="160">
        <f>K65+K66</f>
        <v>0</v>
      </c>
      <c r="L64" s="160">
        <f>L65+L66</f>
        <v>0</v>
      </c>
      <c r="M64" s="160">
        <f>M65+M66+M67</f>
        <v>0</v>
      </c>
      <c r="N64" s="160">
        <f>N65+N66+N67</f>
        <v>0</v>
      </c>
      <c r="O64" s="160">
        <f>O65+O66+O67</f>
        <v>0</v>
      </c>
      <c r="P64" s="160">
        <f>P65+P66+P67</f>
        <v>0</v>
      </c>
      <c r="Q64" s="160">
        <f>Q65+Q66+Q67</f>
        <v>108</v>
      </c>
      <c r="R64" s="160"/>
    </row>
    <row r="65" spans="1:19" s="10" customFormat="1" ht="45.75" thickBot="1">
      <c r="A65" s="95" t="s">
        <v>66</v>
      </c>
      <c r="B65" s="95" t="s">
        <v>67</v>
      </c>
      <c r="C65" s="95"/>
      <c r="D65" s="95"/>
      <c r="E65" s="95"/>
      <c r="G65" s="163">
        <f>H65+I65</f>
        <v>52</v>
      </c>
      <c r="H65" s="163">
        <v>16</v>
      </c>
      <c r="I65" s="153">
        <v>36</v>
      </c>
      <c r="J65" s="163">
        <v>11</v>
      </c>
      <c r="K65" s="163"/>
      <c r="L65" s="163"/>
      <c r="M65" s="150"/>
      <c r="N65" s="150"/>
      <c r="O65" s="155"/>
      <c r="P65" s="155"/>
      <c r="Q65" s="150">
        <v>36</v>
      </c>
      <c r="R65" s="148"/>
      <c r="S65" s="10">
        <v>4</v>
      </c>
    </row>
    <row r="66" spans="1:18" s="10" customFormat="1" ht="16.5" thickBot="1">
      <c r="A66" s="95" t="s">
        <v>68</v>
      </c>
      <c r="B66" s="112" t="s">
        <v>265</v>
      </c>
      <c r="C66" s="95"/>
      <c r="D66" s="95"/>
      <c r="E66" s="95"/>
      <c r="F66" s="75" t="s">
        <v>356</v>
      </c>
      <c r="G66" s="163">
        <v>36</v>
      </c>
      <c r="H66" s="163">
        <v>0</v>
      </c>
      <c r="I66" s="153">
        <v>36</v>
      </c>
      <c r="J66" s="163"/>
      <c r="K66" s="163"/>
      <c r="L66" s="163"/>
      <c r="M66" s="150"/>
      <c r="N66" s="150"/>
      <c r="O66" s="155"/>
      <c r="P66" s="155"/>
      <c r="Q66" s="150">
        <v>36</v>
      </c>
      <c r="R66" s="148"/>
    </row>
    <row r="67" spans="1:50" s="76" customFormat="1" ht="16.5" thickBot="1">
      <c r="A67" s="74" t="s">
        <v>229</v>
      </c>
      <c r="B67" s="74" t="s">
        <v>117</v>
      </c>
      <c r="C67" s="74"/>
      <c r="D67" s="74"/>
      <c r="E67" s="74"/>
      <c r="F67" s="75" t="s">
        <v>356</v>
      </c>
      <c r="G67" s="171">
        <v>36</v>
      </c>
      <c r="H67" s="171">
        <v>0</v>
      </c>
      <c r="I67" s="171">
        <v>36</v>
      </c>
      <c r="J67" s="171"/>
      <c r="K67" s="171"/>
      <c r="L67" s="171">
        <f>SUM(M67:Q67)</f>
        <v>36</v>
      </c>
      <c r="M67" s="171"/>
      <c r="N67" s="171"/>
      <c r="O67" s="171"/>
      <c r="P67" s="171"/>
      <c r="Q67" s="171">
        <v>36</v>
      </c>
      <c r="R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18" s="14" customFormat="1" ht="29.25" thickBot="1">
      <c r="A68" s="88" t="s">
        <v>69</v>
      </c>
      <c r="B68" s="88" t="s">
        <v>70</v>
      </c>
      <c r="C68" s="88"/>
      <c r="D68" s="88"/>
      <c r="E68" s="88"/>
      <c r="F68" s="117" t="s">
        <v>338</v>
      </c>
      <c r="G68" s="160">
        <f>G69+G70+G71</f>
        <v>124</v>
      </c>
      <c r="H68" s="160">
        <f>H69+H70+H71</f>
        <v>16</v>
      </c>
      <c r="I68" s="160">
        <f>I69+I70+I71</f>
        <v>108</v>
      </c>
      <c r="J68" s="160">
        <f>J69</f>
        <v>16</v>
      </c>
      <c r="K68" s="160">
        <f>K69+K70</f>
        <v>0</v>
      </c>
      <c r="L68" s="160">
        <f>L69+L70</f>
        <v>0</v>
      </c>
      <c r="M68" s="160">
        <f>M69+M70+M71</f>
        <v>0</v>
      </c>
      <c r="N68" s="160">
        <f>N69+N70+N71</f>
        <v>0</v>
      </c>
      <c r="O68" s="160">
        <f>O69+O70+O71</f>
        <v>0</v>
      </c>
      <c r="P68" s="160">
        <f>P69+P70+P71</f>
        <v>0</v>
      </c>
      <c r="Q68" s="160">
        <f>Q69+Q70+Q71</f>
        <v>108</v>
      </c>
      <c r="R68" s="160"/>
    </row>
    <row r="69" spans="1:19" s="10" customFormat="1" ht="30.75" thickBot="1">
      <c r="A69" s="95" t="s">
        <v>71</v>
      </c>
      <c r="B69" s="95" t="s">
        <v>72</v>
      </c>
      <c r="C69" s="95"/>
      <c r="D69" s="95"/>
      <c r="E69" s="95"/>
      <c r="F69" s="113"/>
      <c r="G69" s="163">
        <f>H69+I69</f>
        <v>52</v>
      </c>
      <c r="H69" s="163">
        <v>16</v>
      </c>
      <c r="I69" s="153">
        <f>SUM(M69:Q69)</f>
        <v>36</v>
      </c>
      <c r="J69" s="163">
        <v>16</v>
      </c>
      <c r="K69" s="163"/>
      <c r="L69" s="163"/>
      <c r="M69" s="150"/>
      <c r="N69" s="150"/>
      <c r="O69" s="155"/>
      <c r="P69" s="155"/>
      <c r="Q69" s="150">
        <v>36</v>
      </c>
      <c r="R69" s="148"/>
      <c r="S69" s="10">
        <v>4</v>
      </c>
    </row>
    <row r="70" spans="1:18" s="10" customFormat="1" ht="16.5" thickBot="1">
      <c r="A70" s="95" t="s">
        <v>73</v>
      </c>
      <c r="B70" s="112" t="s">
        <v>265</v>
      </c>
      <c r="C70" s="95"/>
      <c r="D70" s="95"/>
      <c r="E70" s="95"/>
      <c r="F70" s="113" t="s">
        <v>356</v>
      </c>
      <c r="G70" s="163">
        <v>36</v>
      </c>
      <c r="H70" s="163">
        <v>0</v>
      </c>
      <c r="I70" s="153">
        <v>36</v>
      </c>
      <c r="J70" s="163"/>
      <c r="K70" s="163"/>
      <c r="L70" s="163"/>
      <c r="M70" s="150"/>
      <c r="N70" s="150"/>
      <c r="O70" s="155"/>
      <c r="P70" s="155"/>
      <c r="Q70" s="150">
        <v>36</v>
      </c>
      <c r="R70" s="148"/>
    </row>
    <row r="71" spans="1:18" s="10" customFormat="1" ht="16.5" thickBot="1">
      <c r="A71" s="74" t="s">
        <v>109</v>
      </c>
      <c r="B71" s="77" t="s">
        <v>90</v>
      </c>
      <c r="C71" s="74"/>
      <c r="D71" s="74"/>
      <c r="E71" s="74"/>
      <c r="F71" s="75" t="s">
        <v>356</v>
      </c>
      <c r="G71" s="171">
        <v>36</v>
      </c>
      <c r="H71" s="171">
        <v>0</v>
      </c>
      <c r="I71" s="171">
        <v>36</v>
      </c>
      <c r="J71" s="171"/>
      <c r="K71" s="171"/>
      <c r="L71" s="171">
        <f>SUM(M71:Q71)</f>
        <v>36</v>
      </c>
      <c r="M71" s="171"/>
      <c r="N71" s="171"/>
      <c r="O71" s="171"/>
      <c r="P71" s="171"/>
      <c r="Q71" s="171">
        <v>36</v>
      </c>
      <c r="R71" s="171"/>
    </row>
    <row r="72" spans="1:18" s="14" customFormat="1" ht="43.5" thickBot="1">
      <c r="A72" s="88" t="s">
        <v>74</v>
      </c>
      <c r="B72" s="88" t="s">
        <v>75</v>
      </c>
      <c r="C72" s="88"/>
      <c r="D72" s="88"/>
      <c r="E72" s="88"/>
      <c r="F72" s="117" t="s">
        <v>339</v>
      </c>
      <c r="G72" s="160">
        <f>G73+G74+G75</f>
        <v>302</v>
      </c>
      <c r="H72" s="160">
        <f>H73+H74+H75</f>
        <v>33</v>
      </c>
      <c r="I72" s="160">
        <f>I73+I74+I75</f>
        <v>269</v>
      </c>
      <c r="J72" s="160">
        <f aca="true" t="shared" si="14" ref="J72:P72">J73+J74+J75</f>
        <v>36</v>
      </c>
      <c r="K72" s="160">
        <f t="shared" si="14"/>
        <v>0</v>
      </c>
      <c r="L72" s="160">
        <f t="shared" si="14"/>
        <v>54</v>
      </c>
      <c r="M72" s="160">
        <f t="shared" si="14"/>
        <v>0</v>
      </c>
      <c r="N72" s="160">
        <f t="shared" si="14"/>
        <v>0</v>
      </c>
      <c r="O72" s="160">
        <f t="shared" si="14"/>
        <v>0</v>
      </c>
      <c r="P72" s="160">
        <f t="shared" si="14"/>
        <v>33</v>
      </c>
      <c r="Q72" s="160">
        <f>Q73+Q74+Q75</f>
        <v>236</v>
      </c>
      <c r="R72" s="160"/>
    </row>
    <row r="73" spans="1:19" s="10" customFormat="1" ht="45.75" thickBot="1">
      <c r="A73" s="95" t="s">
        <v>76</v>
      </c>
      <c r="B73" s="95" t="s">
        <v>77</v>
      </c>
      <c r="C73" s="95"/>
      <c r="D73" s="95"/>
      <c r="E73" s="95"/>
      <c r="F73" s="225" t="s">
        <v>346</v>
      </c>
      <c r="G73" s="163">
        <f>H73+I73</f>
        <v>104</v>
      </c>
      <c r="H73" s="163">
        <v>33</v>
      </c>
      <c r="I73" s="153">
        <v>71</v>
      </c>
      <c r="J73" s="163">
        <v>36</v>
      </c>
      <c r="K73" s="163"/>
      <c r="L73" s="163"/>
      <c r="M73" s="150"/>
      <c r="N73" s="150"/>
      <c r="O73" s="155"/>
      <c r="P73" s="155">
        <v>33</v>
      </c>
      <c r="Q73" s="178">
        <v>38</v>
      </c>
      <c r="R73" s="148"/>
      <c r="S73" s="10">
        <v>13</v>
      </c>
    </row>
    <row r="74" spans="1:18" s="10" customFormat="1" ht="16.5" thickBot="1">
      <c r="A74" s="95" t="s">
        <v>78</v>
      </c>
      <c r="B74" s="112" t="s">
        <v>265</v>
      </c>
      <c r="C74" s="95"/>
      <c r="D74" s="95"/>
      <c r="E74" s="95"/>
      <c r="F74" s="113" t="s">
        <v>346</v>
      </c>
      <c r="G74" s="163">
        <f>H74+I74</f>
        <v>144</v>
      </c>
      <c r="H74" s="163">
        <v>0</v>
      </c>
      <c r="I74" s="153">
        <f>SUM(M74:Q74)</f>
        <v>144</v>
      </c>
      <c r="J74" s="163"/>
      <c r="K74" s="163"/>
      <c r="L74" s="163"/>
      <c r="M74" s="150"/>
      <c r="N74" s="150"/>
      <c r="O74" s="155"/>
      <c r="P74" s="155"/>
      <c r="Q74" s="150">
        <v>144</v>
      </c>
      <c r="R74" s="148"/>
    </row>
    <row r="75" spans="1:18" s="10" customFormat="1" ht="16.5" thickBot="1">
      <c r="A75" s="74" t="s">
        <v>110</v>
      </c>
      <c r="B75" s="77" t="s">
        <v>90</v>
      </c>
      <c r="C75" s="74"/>
      <c r="D75" s="74"/>
      <c r="E75" s="74"/>
      <c r="F75" s="113" t="s">
        <v>346</v>
      </c>
      <c r="G75" s="171">
        <f>H75+I75</f>
        <v>54</v>
      </c>
      <c r="H75" s="171">
        <v>0</v>
      </c>
      <c r="I75" s="171">
        <f>SUM(M75:Q75)</f>
        <v>54</v>
      </c>
      <c r="J75" s="171"/>
      <c r="K75" s="171"/>
      <c r="L75" s="171">
        <f>SUM(M75:Q75)</f>
        <v>54</v>
      </c>
      <c r="M75" s="171"/>
      <c r="N75" s="171"/>
      <c r="O75" s="171"/>
      <c r="P75" s="171"/>
      <c r="Q75" s="171">
        <v>54</v>
      </c>
      <c r="R75" s="171"/>
    </row>
    <row r="76" spans="1:18" s="14" customFormat="1" ht="16.5" thickBot="1">
      <c r="A76" s="98" t="s">
        <v>79</v>
      </c>
      <c r="B76" s="98" t="s">
        <v>80</v>
      </c>
      <c r="C76" s="98"/>
      <c r="D76" s="98"/>
      <c r="E76" s="98"/>
      <c r="F76" s="125" t="s">
        <v>357</v>
      </c>
      <c r="G76" s="153">
        <v>72</v>
      </c>
      <c r="H76" s="153">
        <v>36</v>
      </c>
      <c r="I76" s="153">
        <f>SUM(M76:Q76)</f>
        <v>36</v>
      </c>
      <c r="J76" s="153">
        <v>36</v>
      </c>
      <c r="K76" s="153"/>
      <c r="L76" s="153"/>
      <c r="M76" s="162"/>
      <c r="N76" s="162"/>
      <c r="O76" s="162"/>
      <c r="P76" s="162">
        <v>28</v>
      </c>
      <c r="Q76" s="162">
        <v>8</v>
      </c>
      <c r="R76" s="162"/>
    </row>
    <row r="77" spans="1:50" s="138" customFormat="1" ht="16.5" thickBot="1">
      <c r="A77" s="136"/>
      <c r="B77" s="137" t="s">
        <v>111</v>
      </c>
      <c r="C77" s="136"/>
      <c r="D77" s="136"/>
      <c r="E77" s="136"/>
      <c r="F77" s="119" t="s">
        <v>340</v>
      </c>
      <c r="G77" s="173">
        <f>G76+G40+G32+G9</f>
        <v>4806</v>
      </c>
      <c r="H77" s="173">
        <f>H76+H40+H32+H9</f>
        <v>1350</v>
      </c>
      <c r="I77" s="173">
        <f>I76+I40+I32+I9</f>
        <v>3456</v>
      </c>
      <c r="J77" s="173">
        <f>J76+J41+J32+J9+J46+J47+J50+J51+J54+J55+J58+J59+J62+J63+J66+J67+J70+J71+J74+J75</f>
        <v>1059</v>
      </c>
      <c r="K77" s="173" t="e">
        <f>K76+K41+K32+K9+K46+K47+K50+K51+K54+K55+K58+K59+K62+K63+K66+K67+K70+K71+K74+K75</f>
        <v>#REF!</v>
      </c>
      <c r="L77" s="173" t="e">
        <f>L76+L41+L32+L9+L46+L47+L50+L51+L54+L55+L58+L59+L62+L63+L66+L67+L70+L71+L74+L75</f>
        <v>#REF!</v>
      </c>
      <c r="M77" s="173">
        <f>M76+M41+M32+M9+M46+M47+M50+M51+M54+M55+M58+M59+M62+M63+M66+M67+M70+M71+M74+M75</f>
        <v>595</v>
      </c>
      <c r="N77" s="173">
        <f>N76+N41+N32+N9+N46+N47+N50+N51+N54+N55+N58+N59+N62+N63+N66+N67+N70+N71+N74+N75-N82-N83</f>
        <v>845</v>
      </c>
      <c r="O77" s="173">
        <f>O76+O41+O32+O9+O46+O47+O50+O51+O54+O55+O58+O59+O62+O63+O66+O67+O70+O71+O74+O75-O82-O83</f>
        <v>576</v>
      </c>
      <c r="P77" s="173">
        <f>P76+P41+P32+P9+P46+P47+P50+P51+P54+P55+P58+P59+P62+P63+P66+P67+P70+P71+P74+P75-P82-P83</f>
        <v>828</v>
      </c>
      <c r="Q77" s="173">
        <f>Q76+Q41+Q32+Q9+Q46+Q47+Q50+Q51+Q54+Q55+Q58+Q59+Q62+Q63+Q66+Q67+Q70+Q71+Q74+Q75-Q82-Q83</f>
        <v>612</v>
      </c>
      <c r="R77" s="173">
        <f>R76+R41+R32+R9+R46+R47+R50+R51+R54+R55+R58+R59+R62+R63+R66+R67+R70+R71+R74+R75</f>
        <v>0</v>
      </c>
      <c r="S77" s="9"/>
      <c r="T77" s="114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18" s="15" customFormat="1" ht="30.75" thickBot="1">
      <c r="A78" s="3" t="s">
        <v>91</v>
      </c>
      <c r="B78" s="4" t="s">
        <v>92</v>
      </c>
      <c r="C78" s="5"/>
      <c r="D78" s="5"/>
      <c r="E78" s="5"/>
      <c r="F78" s="12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243</v>
      </c>
    </row>
    <row r="79" spans="1:18" s="14" customFormat="1" ht="18" customHeight="1" thickBot="1">
      <c r="A79" s="101"/>
      <c r="B79" s="101" t="s">
        <v>287</v>
      </c>
      <c r="C79" s="101"/>
      <c r="D79" s="101"/>
      <c r="E79" s="101"/>
      <c r="F79" s="94"/>
      <c r="G79" s="170">
        <f>H79+I79</f>
        <v>52</v>
      </c>
      <c r="H79" s="153">
        <v>17</v>
      </c>
      <c r="I79" s="170">
        <f>M79+N79+O79+P79+Q79</f>
        <v>35</v>
      </c>
      <c r="J79" s="153"/>
      <c r="K79" s="153"/>
      <c r="L79" s="153"/>
      <c r="M79" s="153"/>
      <c r="N79" s="153"/>
      <c r="O79" s="153"/>
      <c r="P79" s="153">
        <v>35</v>
      </c>
      <c r="Q79" s="162"/>
      <c r="R79" s="162"/>
    </row>
    <row r="80" spans="1:22" s="11" customFormat="1" ht="22.5" customHeight="1" thickBot="1">
      <c r="A80" s="139"/>
      <c r="B80" s="139"/>
      <c r="C80" s="139"/>
      <c r="D80" s="139"/>
      <c r="E80" s="139"/>
      <c r="F80" s="212"/>
      <c r="G80" s="129"/>
      <c r="H80" s="129"/>
      <c r="I80" s="212"/>
      <c r="J80" s="129"/>
      <c r="K80" s="241"/>
      <c r="L80" s="241"/>
      <c r="M80" s="129"/>
      <c r="N80" s="129"/>
      <c r="O80" s="129"/>
      <c r="P80" s="129"/>
      <c r="Q80" s="129"/>
      <c r="R80" s="129"/>
      <c r="S80" s="11" t="s">
        <v>284</v>
      </c>
      <c r="T80" s="11" t="s">
        <v>285</v>
      </c>
      <c r="U80" s="11" t="s">
        <v>286</v>
      </c>
      <c r="V80" s="11" t="s">
        <v>285</v>
      </c>
    </row>
    <row r="81" spans="1:20" s="9" customFormat="1" ht="33" customHeight="1" thickBot="1">
      <c r="A81" s="242" t="s">
        <v>248</v>
      </c>
      <c r="B81" s="242"/>
      <c r="C81" s="242"/>
      <c r="D81" s="242"/>
      <c r="E81" s="242"/>
      <c r="F81" s="242"/>
      <c r="G81" s="242"/>
      <c r="H81" s="242"/>
      <c r="I81" s="233" t="s">
        <v>11</v>
      </c>
      <c r="J81" s="236" t="s">
        <v>244</v>
      </c>
      <c r="K81" s="236"/>
      <c r="L81" s="236"/>
      <c r="M81" s="226">
        <f>M76+M72+M68+M64+M60+M56+M52+M48+M44+M32+M24+M10</f>
        <v>595</v>
      </c>
      <c r="N81" s="226">
        <f>N76+N72+N68+N64+N60+N56+N52+N48+N44+N32+N24+N10</f>
        <v>845</v>
      </c>
      <c r="O81" s="226">
        <f>O76+O72+O68+O64+O60+O56+O52+O48+O44+O32+O24+O10-O82-O83</f>
        <v>540</v>
      </c>
      <c r="P81" s="226">
        <f>P76+P72+P68+P64+P60+P56+P52+P48+P44+P32+P24+P10-P82-P83+P79</f>
        <v>522</v>
      </c>
      <c r="Q81" s="226">
        <f>Q76+Q72+Q68+Q64+Q60+Q56+Q52+Q48+Q44+Q32+Q24+Q10-Q82-Q83</f>
        <v>198</v>
      </c>
      <c r="R81" s="151">
        <f>R76+R72+R68+R64+R60+R56+R52+R48+R44+R32+R24+R10</f>
        <v>0</v>
      </c>
      <c r="S81" s="9">
        <f>M81+N81+O81+P81+Q81</f>
        <v>2700</v>
      </c>
      <c r="T81" s="114">
        <f>S81/36</f>
        <v>75</v>
      </c>
    </row>
    <row r="82" spans="1:22" s="9" customFormat="1" ht="33" customHeight="1" thickBot="1">
      <c r="A82" s="242"/>
      <c r="B82" s="242"/>
      <c r="C82" s="242"/>
      <c r="D82" s="242"/>
      <c r="E82" s="242"/>
      <c r="F82" s="242"/>
      <c r="G82" s="242"/>
      <c r="H82" s="242"/>
      <c r="I82" s="233"/>
      <c r="J82" s="236" t="s">
        <v>245</v>
      </c>
      <c r="K82" s="236"/>
      <c r="L82" s="236"/>
      <c r="M82" s="174">
        <f aca="true" t="shared" si="15" ref="M82:R82">M74+M70+M66+M62+M58+M54+M50+M46</f>
        <v>0</v>
      </c>
      <c r="N82" s="174">
        <f t="shared" si="15"/>
        <v>0</v>
      </c>
      <c r="O82" s="174">
        <f t="shared" si="15"/>
        <v>36</v>
      </c>
      <c r="P82" s="174">
        <f t="shared" si="15"/>
        <v>180</v>
      </c>
      <c r="Q82" s="174">
        <f t="shared" si="15"/>
        <v>252</v>
      </c>
      <c r="R82" s="151">
        <f t="shared" si="15"/>
        <v>0</v>
      </c>
      <c r="S82" s="9">
        <f>M82+N82+O82+P82+Q82</f>
        <v>468</v>
      </c>
      <c r="T82" s="114">
        <f>S82/36</f>
        <v>13</v>
      </c>
      <c r="U82" s="9">
        <f>S82+S83</f>
        <v>756</v>
      </c>
      <c r="V82" s="114">
        <f>T82+T83</f>
        <v>21</v>
      </c>
    </row>
    <row r="83" spans="1:20" s="9" customFormat="1" ht="29.25" customHeight="1" thickBot="1">
      <c r="A83" s="242"/>
      <c r="B83" s="242"/>
      <c r="C83" s="242"/>
      <c r="D83" s="242"/>
      <c r="E83" s="242"/>
      <c r="F83" s="242"/>
      <c r="G83" s="242"/>
      <c r="H83" s="242"/>
      <c r="I83" s="233"/>
      <c r="J83" s="236" t="s">
        <v>246</v>
      </c>
      <c r="K83" s="236"/>
      <c r="L83" s="236"/>
      <c r="M83" s="174">
        <f aca="true" t="shared" si="16" ref="M83:R83">M75+M71+M67+M63+M59+M55+M51+M47</f>
        <v>0</v>
      </c>
      <c r="N83" s="174">
        <f t="shared" si="16"/>
        <v>0</v>
      </c>
      <c r="O83" s="174">
        <f t="shared" si="16"/>
        <v>0</v>
      </c>
      <c r="P83" s="174">
        <f t="shared" si="16"/>
        <v>126</v>
      </c>
      <c r="Q83" s="174">
        <f t="shared" si="16"/>
        <v>162</v>
      </c>
      <c r="R83" s="151">
        <f t="shared" si="16"/>
        <v>0</v>
      </c>
      <c r="S83" s="9">
        <f>M83+N83+O83+P83+Q83</f>
        <v>288</v>
      </c>
      <c r="T83" s="114">
        <f>S83/36</f>
        <v>8</v>
      </c>
    </row>
    <row r="84" spans="1:19" s="9" customFormat="1" ht="16.5" thickBot="1">
      <c r="A84" s="242"/>
      <c r="B84" s="242"/>
      <c r="C84" s="242"/>
      <c r="D84" s="242"/>
      <c r="E84" s="242"/>
      <c r="F84" s="242"/>
      <c r="G84" s="242"/>
      <c r="H84" s="242"/>
      <c r="I84" s="233"/>
      <c r="J84" s="236" t="s">
        <v>249</v>
      </c>
      <c r="K84" s="236"/>
      <c r="L84" s="236"/>
      <c r="M84" s="151">
        <v>0</v>
      </c>
      <c r="N84" s="151">
        <v>2</v>
      </c>
      <c r="O84" s="174">
        <v>3</v>
      </c>
      <c r="P84" s="174">
        <v>4</v>
      </c>
      <c r="Q84" s="151">
        <v>4</v>
      </c>
      <c r="R84" s="151"/>
      <c r="S84" s="83">
        <f>SUM(M84:Q84)</f>
        <v>13</v>
      </c>
    </row>
    <row r="85" spans="1:19" s="9" customFormat="1" ht="29.25" customHeight="1" thickBot="1">
      <c r="A85" s="242"/>
      <c r="B85" s="242"/>
      <c r="C85" s="242"/>
      <c r="D85" s="242"/>
      <c r="E85" s="242"/>
      <c r="F85" s="242"/>
      <c r="G85" s="242"/>
      <c r="H85" s="242"/>
      <c r="I85" s="233"/>
      <c r="J85" s="236" t="s">
        <v>250</v>
      </c>
      <c r="K85" s="236"/>
      <c r="L85" s="236"/>
      <c r="M85" s="151">
        <v>1</v>
      </c>
      <c r="N85" s="151">
        <v>9</v>
      </c>
      <c r="O85" s="174">
        <v>3</v>
      </c>
      <c r="P85" s="174">
        <v>7</v>
      </c>
      <c r="Q85" s="151">
        <v>8</v>
      </c>
      <c r="R85" s="151"/>
      <c r="S85" s="83">
        <f>SUM(M85:Q85)</f>
        <v>28</v>
      </c>
    </row>
    <row r="86" spans="1:19" s="9" customFormat="1" ht="16.5" thickBot="1">
      <c r="A86" s="242"/>
      <c r="B86" s="242"/>
      <c r="C86" s="242"/>
      <c r="D86" s="242"/>
      <c r="E86" s="242"/>
      <c r="F86" s="242"/>
      <c r="G86" s="242"/>
      <c r="H86" s="242"/>
      <c r="I86" s="233"/>
      <c r="J86" s="236" t="s">
        <v>251</v>
      </c>
      <c r="K86" s="236"/>
      <c r="L86" s="236"/>
      <c r="M86" s="151">
        <v>0</v>
      </c>
      <c r="N86" s="151">
        <v>0</v>
      </c>
      <c r="O86" s="174">
        <v>0</v>
      </c>
      <c r="P86" s="174">
        <v>0</v>
      </c>
      <c r="Q86" s="151">
        <v>0</v>
      </c>
      <c r="R86" s="151"/>
      <c r="S86" s="83">
        <f>SUM(M86:Q86)</f>
        <v>0</v>
      </c>
    </row>
    <row r="87" spans="1:21" ht="15">
      <c r="A87" s="8"/>
      <c r="B87" s="8"/>
      <c r="C87" s="8"/>
      <c r="D87" s="8"/>
      <c r="E87" s="8"/>
      <c r="F87" s="140"/>
      <c r="G87" s="141"/>
      <c r="H87" s="141"/>
      <c r="I87" s="141"/>
      <c r="J87" s="141"/>
      <c r="K87" s="141"/>
      <c r="L87" s="141"/>
      <c r="M87" s="141">
        <f>M81+M82+M83</f>
        <v>595</v>
      </c>
      <c r="N87" s="141">
        <f>N81+N82+N83</f>
        <v>845</v>
      </c>
      <c r="O87" s="141">
        <f>O81+O82+O83</f>
        <v>576</v>
      </c>
      <c r="P87" s="141">
        <f>P81+P82+P83</f>
        <v>828</v>
      </c>
      <c r="Q87" s="141">
        <f>Q81+Q82+Q83</f>
        <v>612</v>
      </c>
      <c r="R87" s="141"/>
      <c r="S87" s="141">
        <f>M87+N87+O87+P87+Q87</f>
        <v>3456</v>
      </c>
      <c r="T87" s="8">
        <f>S87/36</f>
        <v>96</v>
      </c>
      <c r="U87" s="8">
        <f>S81+S82+S83</f>
        <v>3456</v>
      </c>
    </row>
    <row r="88" spans="1:18" ht="15">
      <c r="A88" s="8"/>
      <c r="B88" s="8"/>
      <c r="C88" s="8"/>
      <c r="D88" s="8"/>
      <c r="E88" s="8"/>
      <c r="F88" s="140"/>
      <c r="G88" s="141"/>
      <c r="H88" s="141"/>
      <c r="I88" s="141"/>
      <c r="J88" s="141"/>
      <c r="K88" s="141"/>
      <c r="L88" s="141"/>
      <c r="M88" s="141">
        <f>M81/35</f>
        <v>17</v>
      </c>
      <c r="N88" s="141">
        <f>N81/35</f>
        <v>24.142857142857142</v>
      </c>
      <c r="O88" s="141">
        <f>O81/36</f>
        <v>15</v>
      </c>
      <c r="P88" s="141">
        <f>P81/36</f>
        <v>14.5</v>
      </c>
      <c r="Q88" s="141">
        <f>Q81/36</f>
        <v>5.5</v>
      </c>
      <c r="R88" s="141">
        <f>R81/36</f>
        <v>0</v>
      </c>
    </row>
    <row r="89" spans="1:12" ht="15">
      <c r="A89" s="8"/>
      <c r="B89" s="8"/>
      <c r="C89" s="8"/>
      <c r="D89" s="8"/>
      <c r="E89" s="8"/>
      <c r="F89" s="140"/>
      <c r="G89" s="141"/>
      <c r="H89" s="141"/>
      <c r="I89" s="142"/>
      <c r="J89" s="142"/>
      <c r="K89" s="141"/>
      <c r="L89" s="141"/>
    </row>
    <row r="90" spans="1:18" ht="15">
      <c r="A90" s="8"/>
      <c r="B90" s="8"/>
      <c r="C90" s="8"/>
      <c r="D90" s="8"/>
      <c r="E90" s="8"/>
      <c r="F90" s="140"/>
      <c r="G90" s="141"/>
      <c r="H90" s="141"/>
      <c r="I90" s="142"/>
      <c r="J90" s="141"/>
      <c r="K90" s="141"/>
      <c r="L90" s="141"/>
      <c r="M90" s="141"/>
      <c r="N90" s="141"/>
      <c r="O90" s="141"/>
      <c r="P90" s="141"/>
      <c r="Q90" s="141"/>
      <c r="R90" s="141"/>
    </row>
    <row r="91" spans="1:18" ht="15">
      <c r="A91" s="8"/>
      <c r="B91" s="8"/>
      <c r="C91" s="8"/>
      <c r="D91" s="8"/>
      <c r="E91" s="8"/>
      <c r="F91" s="140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1:12" ht="15">
      <c r="A92" s="8"/>
      <c r="B92" s="8"/>
      <c r="C92" s="8"/>
      <c r="D92" s="8"/>
      <c r="E92" s="8"/>
      <c r="F92" s="140"/>
      <c r="G92" s="141"/>
      <c r="H92" s="141"/>
      <c r="I92" s="141"/>
      <c r="J92" s="141"/>
      <c r="K92" s="141"/>
      <c r="L92" s="141"/>
    </row>
    <row r="93" spans="1:18" ht="15">
      <c r="A93" s="143"/>
      <c r="B93" s="143"/>
      <c r="C93" s="8"/>
      <c r="D93" s="8"/>
      <c r="E93" s="8"/>
      <c r="F93" s="140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</row>
    <row r="94" spans="1:18" ht="15">
      <c r="A94" s="8"/>
      <c r="B94" s="8"/>
      <c r="C94" s="8"/>
      <c r="D94" s="8"/>
      <c r="E94" s="8"/>
      <c r="F94" s="140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</row>
    <row r="95" spans="1:18" ht="15">
      <c r="A95" s="8"/>
      <c r="B95" s="8"/>
      <c r="C95" s="8"/>
      <c r="D95" s="8"/>
      <c r="E95" s="8"/>
      <c r="F95" s="140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</row>
    <row r="96" spans="1:18" ht="15">
      <c r="A96" s="8"/>
      <c r="B96" s="8"/>
      <c r="C96" s="8"/>
      <c r="D96" s="8"/>
      <c r="E96" s="8"/>
      <c r="F96" s="140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</row>
    <row r="97" spans="1:18" ht="15">
      <c r="A97" s="8"/>
      <c r="B97" s="8"/>
      <c r="C97" s="8"/>
      <c r="D97" s="8"/>
      <c r="E97" s="8"/>
      <c r="F97" s="140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</row>
    <row r="98" spans="1:18" ht="15">
      <c r="A98" s="8"/>
      <c r="B98" s="8"/>
      <c r="C98" s="8"/>
      <c r="D98" s="8"/>
      <c r="E98" s="8"/>
      <c r="F98" s="140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</row>
    <row r="99" spans="1:18" ht="15">
      <c r="A99" s="8"/>
      <c r="B99" s="8"/>
      <c r="C99" s="8"/>
      <c r="D99" s="8"/>
      <c r="E99" s="8"/>
      <c r="F99" s="140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</row>
    <row r="100" spans="1:18" ht="15">
      <c r="A100" s="8"/>
      <c r="B100" s="8"/>
      <c r="C100" s="8"/>
      <c r="D100" s="8"/>
      <c r="E100" s="8"/>
      <c r="F100" s="140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</row>
    <row r="101" spans="1:18" ht="15">
      <c r="A101" s="8"/>
      <c r="B101" s="8"/>
      <c r="C101" s="8"/>
      <c r="D101" s="8"/>
      <c r="E101" s="8"/>
      <c r="F101" s="140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</row>
    <row r="102" spans="1:18" ht="15">
      <c r="A102" s="8"/>
      <c r="B102" s="8"/>
      <c r="C102" s="8"/>
      <c r="D102" s="8"/>
      <c r="E102" s="8"/>
      <c r="F102" s="140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</row>
    <row r="103" spans="1:18" ht="15">
      <c r="A103" s="8"/>
      <c r="B103" s="8"/>
      <c r="C103" s="8"/>
      <c r="D103" s="8"/>
      <c r="E103" s="8"/>
      <c r="F103" s="140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</row>
    <row r="104" spans="1:18" ht="15">
      <c r="A104" s="8"/>
      <c r="B104" s="8"/>
      <c r="C104" s="8"/>
      <c r="D104" s="8"/>
      <c r="E104" s="8"/>
      <c r="F104" s="140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</row>
    <row r="105" spans="1:18" ht="15">
      <c r="A105" s="8"/>
      <c r="B105" s="8"/>
      <c r="C105" s="8"/>
      <c r="D105" s="8"/>
      <c r="E105" s="8"/>
      <c r="F105" s="140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</row>
    <row r="106" spans="1:18" ht="15">
      <c r="A106" s="8"/>
      <c r="B106" s="8"/>
      <c r="C106" s="8"/>
      <c r="D106" s="8"/>
      <c r="E106" s="8"/>
      <c r="F106" s="140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</row>
    <row r="107" spans="1:18" ht="15">
      <c r="A107" s="8"/>
      <c r="B107" s="8"/>
      <c r="C107" s="8"/>
      <c r="D107" s="8"/>
      <c r="E107" s="8"/>
      <c r="F107" s="140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</row>
    <row r="108" spans="1:18" ht="15">
      <c r="A108" s="8"/>
      <c r="B108" s="8"/>
      <c r="C108" s="8"/>
      <c r="D108" s="8"/>
      <c r="E108" s="8"/>
      <c r="F108" s="140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</row>
    <row r="109" spans="1:18" ht="15">
      <c r="A109" s="8"/>
      <c r="B109" s="8"/>
      <c r="C109" s="8"/>
      <c r="D109" s="8"/>
      <c r="E109" s="8"/>
      <c r="F109" s="140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</row>
    <row r="110" spans="1:18" ht="15">
      <c r="A110" s="8"/>
      <c r="B110" s="8"/>
      <c r="C110" s="8"/>
      <c r="D110" s="8"/>
      <c r="E110" s="8"/>
      <c r="F110" s="140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</row>
    <row r="111" spans="1:18" ht="15">
      <c r="A111" s="8"/>
      <c r="B111" s="8"/>
      <c r="C111" s="8"/>
      <c r="D111" s="8"/>
      <c r="E111" s="8"/>
      <c r="F111" s="140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</row>
    <row r="112" spans="1:18" ht="15">
      <c r="A112" s="8"/>
      <c r="B112" s="8"/>
      <c r="C112" s="8"/>
      <c r="D112" s="8"/>
      <c r="E112" s="8"/>
      <c r="F112" s="140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</row>
    <row r="113" spans="1:18" ht="15">
      <c r="A113" s="8"/>
      <c r="B113" s="8"/>
      <c r="C113" s="8"/>
      <c r="D113" s="8"/>
      <c r="E113" s="8"/>
      <c r="F113" s="140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</row>
    <row r="114" spans="1:18" ht="15">
      <c r="A114" s="8"/>
      <c r="B114" s="8"/>
      <c r="C114" s="8"/>
      <c r="D114" s="8"/>
      <c r="E114" s="8"/>
      <c r="F114" s="140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</row>
    <row r="115" spans="1:18" ht="15">
      <c r="A115" s="8"/>
      <c r="B115" s="8"/>
      <c r="C115" s="8"/>
      <c r="D115" s="8"/>
      <c r="E115" s="8"/>
      <c r="F115" s="140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</row>
    <row r="116" spans="1:18" ht="15">
      <c r="A116" s="8"/>
      <c r="B116" s="8"/>
      <c r="C116" s="8"/>
      <c r="D116" s="8"/>
      <c r="E116" s="8"/>
      <c r="F116" s="140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</row>
    <row r="117" spans="1:18" ht="15">
      <c r="A117" s="8"/>
      <c r="B117" s="8"/>
      <c r="C117" s="8"/>
      <c r="D117" s="8"/>
      <c r="E117" s="8"/>
      <c r="F117" s="140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</row>
    <row r="118" spans="1:18" ht="15">
      <c r="A118" s="8"/>
      <c r="B118" s="8"/>
      <c r="C118" s="8"/>
      <c r="D118" s="8"/>
      <c r="E118" s="8"/>
      <c r="F118" s="140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</row>
    <row r="119" spans="1:18" ht="15">
      <c r="A119" s="8"/>
      <c r="B119" s="8"/>
      <c r="C119" s="8"/>
      <c r="D119" s="8"/>
      <c r="E119" s="8"/>
      <c r="F119" s="140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</row>
    <row r="120" spans="1:18" ht="15">
      <c r="A120" s="8"/>
      <c r="B120" s="8"/>
      <c r="C120" s="8"/>
      <c r="D120" s="8"/>
      <c r="E120" s="8"/>
      <c r="F120" s="140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</row>
    <row r="121" spans="1:18" ht="15">
      <c r="A121" s="8"/>
      <c r="B121" s="8"/>
      <c r="C121" s="8"/>
      <c r="D121" s="8"/>
      <c r="E121" s="8"/>
      <c r="F121" s="140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</row>
    <row r="122" spans="1:18" ht="15">
      <c r="A122" s="8"/>
      <c r="B122" s="8"/>
      <c r="C122" s="8"/>
      <c r="D122" s="8"/>
      <c r="E122" s="8"/>
      <c r="F122" s="140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</row>
    <row r="123" spans="1:18" ht="15">
      <c r="A123" s="8"/>
      <c r="B123" s="8"/>
      <c r="C123" s="8"/>
      <c r="D123" s="8"/>
      <c r="E123" s="8"/>
      <c r="F123" s="140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</row>
    <row r="124" spans="1:18" ht="15">
      <c r="A124" s="8"/>
      <c r="B124" s="8"/>
      <c r="C124" s="8"/>
      <c r="D124" s="8"/>
      <c r="E124" s="8"/>
      <c r="F124" s="140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</row>
    <row r="125" spans="1:18" ht="15">
      <c r="A125" s="8"/>
      <c r="B125" s="8"/>
      <c r="C125" s="8"/>
      <c r="D125" s="8"/>
      <c r="E125" s="8"/>
      <c r="F125" s="140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</row>
    <row r="126" spans="1:18" ht="15">
      <c r="A126" s="8"/>
      <c r="B126" s="8"/>
      <c r="C126" s="8"/>
      <c r="D126" s="8"/>
      <c r="E126" s="8"/>
      <c r="F126" s="140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</row>
    <row r="127" spans="1:18" ht="15">
      <c r="A127" s="8"/>
      <c r="B127" s="8"/>
      <c r="C127" s="8"/>
      <c r="D127" s="8"/>
      <c r="E127" s="8"/>
      <c r="F127" s="140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</row>
    <row r="128" spans="1:18" ht="15">
      <c r="A128" s="8"/>
      <c r="B128" s="8"/>
      <c r="C128" s="8"/>
      <c r="D128" s="8"/>
      <c r="E128" s="8"/>
      <c r="F128" s="140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</row>
    <row r="129" spans="1:18" ht="15">
      <c r="A129" s="8"/>
      <c r="B129" s="8"/>
      <c r="C129" s="8"/>
      <c r="D129" s="8"/>
      <c r="E129" s="8"/>
      <c r="F129" s="140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</row>
    <row r="130" spans="1:18" ht="15">
      <c r="A130" s="8"/>
      <c r="B130" s="8"/>
      <c r="C130" s="8"/>
      <c r="D130" s="8"/>
      <c r="E130" s="8"/>
      <c r="F130" s="140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</row>
    <row r="131" spans="1:18" ht="15">
      <c r="A131" s="8"/>
      <c r="B131" s="8"/>
      <c r="C131" s="8"/>
      <c r="D131" s="8"/>
      <c r="E131" s="8"/>
      <c r="F131" s="140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</row>
    <row r="132" spans="1:18" ht="15">
      <c r="A132" s="8"/>
      <c r="B132" s="8"/>
      <c r="C132" s="8"/>
      <c r="D132" s="8"/>
      <c r="E132" s="8"/>
      <c r="F132" s="140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</row>
    <row r="133" spans="1:18" ht="15">
      <c r="A133" s="8"/>
      <c r="B133" s="8"/>
      <c r="C133" s="8"/>
      <c r="D133" s="8"/>
      <c r="E133" s="8"/>
      <c r="F133" s="140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</row>
    <row r="134" spans="1:18" ht="15">
      <c r="A134" s="8"/>
      <c r="B134" s="8"/>
      <c r="C134" s="8"/>
      <c r="D134" s="8"/>
      <c r="E134" s="8"/>
      <c r="F134" s="140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</row>
    <row r="135" spans="1:18" ht="15">
      <c r="A135" s="8"/>
      <c r="B135" s="8"/>
      <c r="C135" s="8"/>
      <c r="D135" s="8"/>
      <c r="E135" s="8"/>
      <c r="F135" s="140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</row>
    <row r="136" spans="1:18" ht="15">
      <c r="A136" s="8"/>
      <c r="B136" s="8"/>
      <c r="C136" s="8"/>
      <c r="D136" s="8"/>
      <c r="E136" s="8"/>
      <c r="F136" s="140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</row>
    <row r="137" spans="1:18" ht="15">
      <c r="A137" s="8"/>
      <c r="B137" s="8"/>
      <c r="C137" s="8"/>
      <c r="D137" s="8"/>
      <c r="E137" s="8"/>
      <c r="F137" s="140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</row>
    <row r="138" spans="1:18" ht="15">
      <c r="A138" s="8"/>
      <c r="B138" s="8"/>
      <c r="C138" s="8"/>
      <c r="D138" s="8"/>
      <c r="E138" s="8"/>
      <c r="F138" s="140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</row>
    <row r="139" spans="1:18" ht="15">
      <c r="A139" s="8"/>
      <c r="B139" s="8"/>
      <c r="C139" s="8"/>
      <c r="D139" s="8"/>
      <c r="E139" s="8"/>
      <c r="F139" s="140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1:18" ht="15">
      <c r="A140" s="8"/>
      <c r="B140" s="8"/>
      <c r="C140" s="8"/>
      <c r="D140" s="8"/>
      <c r="E140" s="8"/>
      <c r="F140" s="140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</row>
    <row r="141" spans="1:18" ht="15">
      <c r="A141" s="8"/>
      <c r="B141" s="8"/>
      <c r="C141" s="8"/>
      <c r="D141" s="8"/>
      <c r="E141" s="8"/>
      <c r="F141" s="140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</row>
    <row r="142" spans="1:18" ht="15">
      <c r="A142" s="8"/>
      <c r="B142" s="8"/>
      <c r="C142" s="8"/>
      <c r="D142" s="8"/>
      <c r="E142" s="8"/>
      <c r="F142" s="140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</row>
    <row r="143" spans="1:18" ht="15">
      <c r="A143" s="8"/>
      <c r="B143" s="8"/>
      <c r="C143" s="8"/>
      <c r="D143" s="8"/>
      <c r="E143" s="8"/>
      <c r="F143" s="140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</row>
    <row r="144" spans="1:18" ht="15">
      <c r="A144" s="8"/>
      <c r="B144" s="8"/>
      <c r="C144" s="8"/>
      <c r="D144" s="8"/>
      <c r="E144" s="8"/>
      <c r="F144" s="140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</row>
    <row r="145" spans="1:18" ht="15">
      <c r="A145" s="8"/>
      <c r="B145" s="8"/>
      <c r="C145" s="8"/>
      <c r="D145" s="8"/>
      <c r="E145" s="8"/>
      <c r="F145" s="140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</row>
    <row r="146" spans="1:18" ht="15">
      <c r="A146" s="8"/>
      <c r="B146" s="8"/>
      <c r="C146" s="8"/>
      <c r="D146" s="8"/>
      <c r="E146" s="8"/>
      <c r="F146" s="140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</row>
    <row r="147" spans="1:18" ht="15">
      <c r="A147" s="8"/>
      <c r="B147" s="8"/>
      <c r="C147" s="8"/>
      <c r="D147" s="8"/>
      <c r="E147" s="8"/>
      <c r="F147" s="140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</row>
    <row r="148" spans="1:18" ht="15">
      <c r="A148" s="8"/>
      <c r="B148" s="8"/>
      <c r="C148" s="8"/>
      <c r="D148" s="8"/>
      <c r="E148" s="8"/>
      <c r="F148" s="140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</row>
    <row r="149" spans="1:18" ht="15">
      <c r="A149" s="8"/>
      <c r="B149" s="8"/>
      <c r="C149" s="8"/>
      <c r="D149" s="8"/>
      <c r="E149" s="8"/>
      <c r="F149" s="140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</row>
    <row r="150" spans="1:18" ht="15">
      <c r="A150" s="8"/>
      <c r="B150" s="8"/>
      <c r="C150" s="8"/>
      <c r="D150" s="8"/>
      <c r="E150" s="8"/>
      <c r="F150" s="140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</row>
    <row r="151" spans="1:18" ht="15">
      <c r="A151" s="8"/>
      <c r="B151" s="8"/>
      <c r="C151" s="8"/>
      <c r="D151" s="8"/>
      <c r="E151" s="8"/>
      <c r="F151" s="140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</row>
    <row r="152" spans="1:18" ht="15">
      <c r="A152" s="8"/>
      <c r="B152" s="8"/>
      <c r="C152" s="8"/>
      <c r="D152" s="8"/>
      <c r="E152" s="8"/>
      <c r="F152" s="140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</row>
    <row r="153" spans="1:18" ht="15">
      <c r="A153" s="8"/>
      <c r="B153" s="8"/>
      <c r="C153" s="8"/>
      <c r="D153" s="8"/>
      <c r="E153" s="8"/>
      <c r="F153" s="140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</row>
    <row r="154" spans="1:18" ht="15">
      <c r="A154" s="8"/>
      <c r="B154" s="8"/>
      <c r="C154" s="8"/>
      <c r="D154" s="8"/>
      <c r="E154" s="8"/>
      <c r="F154" s="140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</row>
    <row r="155" spans="1:18" ht="15">
      <c r="A155" s="8"/>
      <c r="B155" s="8"/>
      <c r="C155" s="8"/>
      <c r="D155" s="8"/>
      <c r="E155" s="8"/>
      <c r="F155" s="140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</row>
    <row r="156" spans="1:18" ht="15">
      <c r="A156" s="8"/>
      <c r="B156" s="8"/>
      <c r="C156" s="8"/>
      <c r="D156" s="8"/>
      <c r="E156" s="8"/>
      <c r="F156" s="140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</row>
    <row r="157" spans="1:18" ht="15">
      <c r="A157" s="8"/>
      <c r="B157" s="8"/>
      <c r="C157" s="8"/>
      <c r="D157" s="8"/>
      <c r="E157" s="8"/>
      <c r="F157" s="140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</row>
    <row r="158" spans="1:18" ht="15">
      <c r="A158" s="8"/>
      <c r="B158" s="8"/>
      <c r="C158" s="8"/>
      <c r="D158" s="8"/>
      <c r="E158" s="8"/>
      <c r="F158" s="140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</row>
    <row r="159" spans="1:18" ht="15">
      <c r="A159" s="8"/>
      <c r="B159" s="8"/>
      <c r="C159" s="8"/>
      <c r="D159" s="8"/>
      <c r="E159" s="8"/>
      <c r="F159" s="140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</row>
    <row r="160" spans="1:18" ht="15">
      <c r="A160" s="8"/>
      <c r="B160" s="8"/>
      <c r="C160" s="8"/>
      <c r="D160" s="8"/>
      <c r="E160" s="8"/>
      <c r="F160" s="140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</row>
    <row r="161" spans="1:18" ht="15">
      <c r="A161" s="8"/>
      <c r="B161" s="8"/>
      <c r="C161" s="8"/>
      <c r="D161" s="8"/>
      <c r="E161" s="8"/>
      <c r="F161" s="140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</row>
    <row r="162" spans="1:18" ht="15">
      <c r="A162" s="8"/>
      <c r="B162" s="8"/>
      <c r="C162" s="8"/>
      <c r="D162" s="8"/>
      <c r="E162" s="8"/>
      <c r="F162" s="140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</row>
    <row r="163" spans="1:18" ht="15">
      <c r="A163" s="8"/>
      <c r="B163" s="8"/>
      <c r="C163" s="8"/>
      <c r="D163" s="8"/>
      <c r="E163" s="8"/>
      <c r="F163" s="140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</row>
    <row r="164" spans="1:18" ht="15">
      <c r="A164" s="8"/>
      <c r="B164" s="8"/>
      <c r="C164" s="8"/>
      <c r="D164" s="8"/>
      <c r="E164" s="8"/>
      <c r="F164" s="140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</row>
    <row r="165" spans="1:18" ht="15">
      <c r="A165" s="8"/>
      <c r="B165" s="8"/>
      <c r="C165" s="8"/>
      <c r="D165" s="8"/>
      <c r="E165" s="8"/>
      <c r="F165" s="140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</row>
    <row r="166" spans="1:18" ht="15">
      <c r="A166" s="8"/>
      <c r="B166" s="8"/>
      <c r="C166" s="8"/>
      <c r="D166" s="8"/>
      <c r="E166" s="8"/>
      <c r="F166" s="140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</row>
    <row r="167" spans="1:18" ht="15">
      <c r="A167" s="8"/>
      <c r="B167" s="8"/>
      <c r="C167" s="8"/>
      <c r="D167" s="8"/>
      <c r="E167" s="8"/>
      <c r="F167" s="140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</row>
    <row r="168" spans="1:18" ht="15">
      <c r="A168" s="8"/>
      <c r="B168" s="8"/>
      <c r="C168" s="8"/>
      <c r="D168" s="8"/>
      <c r="E168" s="8"/>
      <c r="F168" s="140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</row>
    <row r="169" spans="1:18" ht="15">
      <c r="A169" s="8"/>
      <c r="B169" s="8"/>
      <c r="C169" s="8"/>
      <c r="D169" s="8"/>
      <c r="E169" s="8"/>
      <c r="F169" s="140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</row>
    <row r="170" spans="1:18" ht="15">
      <c r="A170" s="8"/>
      <c r="B170" s="8"/>
      <c r="C170" s="8"/>
      <c r="D170" s="8"/>
      <c r="E170" s="8"/>
      <c r="F170" s="140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</row>
    <row r="171" spans="1:18" ht="15">
      <c r="A171" s="8"/>
      <c r="B171" s="8"/>
      <c r="C171" s="8"/>
      <c r="D171" s="8"/>
      <c r="E171" s="8"/>
      <c r="F171" s="140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</row>
    <row r="172" spans="1:18" ht="15">
      <c r="A172" s="8"/>
      <c r="B172" s="8"/>
      <c r="C172" s="8"/>
      <c r="D172" s="8"/>
      <c r="E172" s="8"/>
      <c r="F172" s="140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</row>
    <row r="173" spans="1:18" ht="15">
      <c r="A173" s="8"/>
      <c r="B173" s="8"/>
      <c r="C173" s="8"/>
      <c r="D173" s="8"/>
      <c r="E173" s="8"/>
      <c r="F173" s="140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</row>
    <row r="174" spans="1:18" ht="15">
      <c r="A174" s="8"/>
      <c r="B174" s="8"/>
      <c r="C174" s="8"/>
      <c r="D174" s="8"/>
      <c r="E174" s="8"/>
      <c r="F174" s="140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</row>
    <row r="175" spans="1:18" ht="15">
      <c r="A175" s="8"/>
      <c r="B175" s="8"/>
      <c r="C175" s="8"/>
      <c r="D175" s="8"/>
      <c r="E175" s="8"/>
      <c r="F175" s="140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</row>
    <row r="176" spans="1:18" ht="15">
      <c r="A176" s="8"/>
      <c r="B176" s="8"/>
      <c r="C176" s="8"/>
      <c r="D176" s="8"/>
      <c r="E176" s="8"/>
      <c r="F176" s="140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</row>
    <row r="177" spans="1:18" ht="15">
      <c r="A177" s="8"/>
      <c r="B177" s="8"/>
      <c r="C177" s="8"/>
      <c r="D177" s="8"/>
      <c r="E177" s="8"/>
      <c r="F177" s="140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</row>
    <row r="178" spans="1:18" ht="15">
      <c r="A178" s="8"/>
      <c r="B178" s="8"/>
      <c r="C178" s="8"/>
      <c r="D178" s="8"/>
      <c r="E178" s="8"/>
      <c r="F178" s="140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</row>
    <row r="179" spans="1:18" ht="15">
      <c r="A179" s="8"/>
      <c r="B179" s="8"/>
      <c r="C179" s="8"/>
      <c r="D179" s="8"/>
      <c r="E179" s="8"/>
      <c r="F179" s="140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</row>
    <row r="180" spans="1:18" ht="15">
      <c r="A180" s="8"/>
      <c r="B180" s="8"/>
      <c r="C180" s="8"/>
      <c r="D180" s="8"/>
      <c r="E180" s="8"/>
      <c r="F180" s="140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</row>
    <row r="181" spans="1:18" ht="15">
      <c r="A181" s="8"/>
      <c r="B181" s="8"/>
      <c r="C181" s="8"/>
      <c r="D181" s="8"/>
      <c r="E181" s="8"/>
      <c r="F181" s="140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</row>
    <row r="182" spans="1:18" ht="15">
      <c r="A182" s="8"/>
      <c r="B182" s="8"/>
      <c r="C182" s="8"/>
      <c r="D182" s="8"/>
      <c r="E182" s="8"/>
      <c r="F182" s="140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</row>
    <row r="183" spans="1:18" ht="15">
      <c r="A183" s="8"/>
      <c r="B183" s="8"/>
      <c r="C183" s="8"/>
      <c r="D183" s="8"/>
      <c r="E183" s="8"/>
      <c r="F183" s="140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</row>
    <row r="184" spans="1:18" ht="15">
      <c r="A184" s="8"/>
      <c r="B184" s="8"/>
      <c r="C184" s="8"/>
      <c r="D184" s="8"/>
      <c r="E184" s="8"/>
      <c r="F184" s="140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</row>
    <row r="185" spans="1:18" ht="15">
      <c r="A185" s="8"/>
      <c r="B185" s="8"/>
      <c r="C185" s="8"/>
      <c r="D185" s="8"/>
      <c r="E185" s="8"/>
      <c r="F185" s="140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</row>
    <row r="186" spans="1:18" ht="15">
      <c r="A186" s="8"/>
      <c r="B186" s="8"/>
      <c r="C186" s="8"/>
      <c r="D186" s="8"/>
      <c r="E186" s="8"/>
      <c r="F186" s="140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</row>
    <row r="187" spans="1:18" ht="15">
      <c r="A187" s="8"/>
      <c r="B187" s="8"/>
      <c r="C187" s="8"/>
      <c r="D187" s="8"/>
      <c r="E187" s="8"/>
      <c r="F187" s="140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</row>
    <row r="188" spans="1:18" ht="15">
      <c r="A188" s="8"/>
      <c r="B188" s="8"/>
      <c r="C188" s="8"/>
      <c r="D188" s="8"/>
      <c r="E188" s="8"/>
      <c r="F188" s="140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</row>
    <row r="189" spans="1:18" ht="15">
      <c r="A189" s="8"/>
      <c r="B189" s="8"/>
      <c r="C189" s="8"/>
      <c r="D189" s="8"/>
      <c r="E189" s="8"/>
      <c r="F189" s="140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</row>
    <row r="190" spans="1:18" ht="15">
      <c r="A190" s="8"/>
      <c r="B190" s="8"/>
      <c r="C190" s="8"/>
      <c r="D190" s="8"/>
      <c r="E190" s="8"/>
      <c r="F190" s="140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</row>
    <row r="191" spans="1:18" ht="15">
      <c r="A191" s="8"/>
      <c r="B191" s="8"/>
      <c r="C191" s="8"/>
      <c r="D191" s="8"/>
      <c r="E191" s="8"/>
      <c r="F191" s="140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</row>
    <row r="192" spans="1:18" ht="15">
      <c r="A192" s="8"/>
      <c r="B192" s="8"/>
      <c r="C192" s="8"/>
      <c r="D192" s="8"/>
      <c r="E192" s="8"/>
      <c r="F192" s="140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</row>
    <row r="193" spans="1:18" ht="15">
      <c r="A193" s="8"/>
      <c r="B193" s="8"/>
      <c r="C193" s="8"/>
      <c r="D193" s="8"/>
      <c r="E193" s="8"/>
      <c r="F193" s="140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</row>
    <row r="194" spans="1:18" ht="15">
      <c r="A194" s="8"/>
      <c r="B194" s="8"/>
      <c r="C194" s="8"/>
      <c r="D194" s="8"/>
      <c r="E194" s="8"/>
      <c r="F194" s="140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</row>
    <row r="195" spans="1:18" ht="15">
      <c r="A195" s="8"/>
      <c r="B195" s="8"/>
      <c r="C195" s="8"/>
      <c r="D195" s="8"/>
      <c r="E195" s="8"/>
      <c r="F195" s="140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</row>
    <row r="196" spans="1:18" ht="15">
      <c r="A196" s="8"/>
      <c r="B196" s="8"/>
      <c r="C196" s="8"/>
      <c r="D196" s="8"/>
      <c r="E196" s="8"/>
      <c r="F196" s="140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</row>
    <row r="197" spans="1:18" ht="15">
      <c r="A197" s="8"/>
      <c r="B197" s="8"/>
      <c r="C197" s="8"/>
      <c r="D197" s="8"/>
      <c r="E197" s="8"/>
      <c r="F197" s="140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</row>
    <row r="198" spans="1:18" ht="15">
      <c r="A198" s="8"/>
      <c r="B198" s="8"/>
      <c r="C198" s="8"/>
      <c r="D198" s="8"/>
      <c r="E198" s="8"/>
      <c r="F198" s="140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</row>
    <row r="199" spans="1:18" ht="15">
      <c r="A199" s="8"/>
      <c r="B199" s="8"/>
      <c r="C199" s="8"/>
      <c r="D199" s="8"/>
      <c r="E199" s="8"/>
      <c r="F199" s="140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</row>
    <row r="200" spans="1:18" ht="15">
      <c r="A200" s="8"/>
      <c r="B200" s="8"/>
      <c r="C200" s="8"/>
      <c r="D200" s="8"/>
      <c r="E200" s="8"/>
      <c r="F200" s="140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</row>
    <row r="201" spans="1:18" ht="15">
      <c r="A201" s="8"/>
      <c r="B201" s="8"/>
      <c r="C201" s="8"/>
      <c r="D201" s="8"/>
      <c r="E201" s="8"/>
      <c r="F201" s="140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</row>
    <row r="202" spans="1:18" ht="15">
      <c r="A202" s="8"/>
      <c r="B202" s="8"/>
      <c r="C202" s="8"/>
      <c r="D202" s="8"/>
      <c r="E202" s="8"/>
      <c r="F202" s="140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</row>
    <row r="203" spans="1:18" ht="15">
      <c r="A203" s="8"/>
      <c r="B203" s="8"/>
      <c r="C203" s="8"/>
      <c r="D203" s="8"/>
      <c r="E203" s="8"/>
      <c r="F203" s="140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</row>
    <row r="204" spans="1:18" ht="15">
      <c r="A204" s="8"/>
      <c r="B204" s="8"/>
      <c r="C204" s="8"/>
      <c r="D204" s="8"/>
      <c r="E204" s="8"/>
      <c r="F204" s="140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</row>
    <row r="205" spans="1:18" ht="15">
      <c r="A205" s="8"/>
      <c r="B205" s="8"/>
      <c r="C205" s="8"/>
      <c r="D205" s="8"/>
      <c r="E205" s="8"/>
      <c r="F205" s="140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</row>
    <row r="206" spans="1:18" ht="15">
      <c r="A206" s="8"/>
      <c r="B206" s="8"/>
      <c r="C206" s="8"/>
      <c r="D206" s="8"/>
      <c r="E206" s="8"/>
      <c r="F206" s="140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</row>
    <row r="207" spans="1:18" ht="15">
      <c r="A207" s="8"/>
      <c r="B207" s="8"/>
      <c r="C207" s="8"/>
      <c r="D207" s="8"/>
      <c r="E207" s="8"/>
      <c r="F207" s="140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</row>
    <row r="208" spans="1:18" ht="15">
      <c r="A208" s="8"/>
      <c r="B208" s="8"/>
      <c r="C208" s="8"/>
      <c r="D208" s="8"/>
      <c r="E208" s="8"/>
      <c r="F208" s="140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</row>
    <row r="209" spans="1:18" ht="15">
      <c r="A209" s="8"/>
      <c r="B209" s="8"/>
      <c r="C209" s="8"/>
      <c r="D209" s="8"/>
      <c r="E209" s="8"/>
      <c r="F209" s="140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</row>
    <row r="210" spans="1:18" ht="15">
      <c r="A210" s="8"/>
      <c r="B210" s="8"/>
      <c r="C210" s="8"/>
      <c r="D210" s="8"/>
      <c r="E210" s="8"/>
      <c r="F210" s="140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</row>
    <row r="211" spans="1:18" ht="15">
      <c r="A211" s="8"/>
      <c r="B211" s="8"/>
      <c r="C211" s="8"/>
      <c r="D211" s="8"/>
      <c r="E211" s="8"/>
      <c r="F211" s="140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</row>
    <row r="212" spans="1:18" ht="15">
      <c r="A212" s="8"/>
      <c r="B212" s="8"/>
      <c r="C212" s="8"/>
      <c r="D212" s="8"/>
      <c r="E212" s="8"/>
      <c r="F212" s="140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</row>
    <row r="213" spans="1:18" ht="15">
      <c r="A213" s="8"/>
      <c r="B213" s="8"/>
      <c r="C213" s="8"/>
      <c r="D213" s="8"/>
      <c r="E213" s="8"/>
      <c r="F213" s="140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</row>
    <row r="214" spans="1:18" ht="15">
      <c r="A214" s="8"/>
      <c r="B214" s="8"/>
      <c r="C214" s="8"/>
      <c r="D214" s="8"/>
      <c r="E214" s="8"/>
      <c r="F214" s="140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</row>
    <row r="215" spans="1:18" ht="15">
      <c r="A215" s="8"/>
      <c r="B215" s="8"/>
      <c r="C215" s="8"/>
      <c r="D215" s="8"/>
      <c r="E215" s="8"/>
      <c r="F215" s="140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</row>
    <row r="216" spans="1:18" ht="15">
      <c r="A216" s="8"/>
      <c r="B216" s="8"/>
      <c r="C216" s="8"/>
      <c r="D216" s="8"/>
      <c r="E216" s="8"/>
      <c r="F216" s="140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</row>
    <row r="217" spans="1:18" ht="15">
      <c r="A217" s="8"/>
      <c r="B217" s="8"/>
      <c r="C217" s="8"/>
      <c r="D217" s="8"/>
      <c r="E217" s="8"/>
      <c r="F217" s="140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</row>
    <row r="218" spans="1:18" ht="15">
      <c r="A218" s="8"/>
      <c r="B218" s="8"/>
      <c r="C218" s="8"/>
      <c r="D218" s="8"/>
      <c r="E218" s="8"/>
      <c r="F218" s="140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</row>
    <row r="219" spans="1:18" ht="15">
      <c r="A219" s="8"/>
      <c r="B219" s="8"/>
      <c r="C219" s="8"/>
      <c r="D219" s="8"/>
      <c r="E219" s="8"/>
      <c r="F219" s="140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</row>
    <row r="220" spans="1:18" ht="15">
      <c r="A220" s="8"/>
      <c r="B220" s="8"/>
      <c r="C220" s="8"/>
      <c r="D220" s="8"/>
      <c r="E220" s="8"/>
      <c r="F220" s="140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</row>
    <row r="221" spans="1:18" ht="15">
      <c r="A221" s="8"/>
      <c r="B221" s="8"/>
      <c r="C221" s="8"/>
      <c r="D221" s="8"/>
      <c r="E221" s="8"/>
      <c r="F221" s="140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</row>
    <row r="222" spans="1:18" ht="15">
      <c r="A222" s="8"/>
      <c r="B222" s="8"/>
      <c r="C222" s="8"/>
      <c r="D222" s="8"/>
      <c r="E222" s="8"/>
      <c r="F222" s="140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</row>
    <row r="223" spans="1:18" ht="15">
      <c r="A223" s="8"/>
      <c r="B223" s="8"/>
      <c r="C223" s="8"/>
      <c r="D223" s="8"/>
      <c r="E223" s="8"/>
      <c r="F223" s="140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</row>
    <row r="224" spans="1:18" ht="15">
      <c r="A224" s="8"/>
      <c r="B224" s="8"/>
      <c r="C224" s="8"/>
      <c r="D224" s="8"/>
      <c r="E224" s="8"/>
      <c r="F224" s="140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</row>
    <row r="225" spans="1:18" ht="15">
      <c r="A225" s="8"/>
      <c r="B225" s="8"/>
      <c r="C225" s="8"/>
      <c r="D225" s="8"/>
      <c r="E225" s="8"/>
      <c r="F225" s="140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</row>
    <row r="226" spans="1:18" ht="15">
      <c r="A226" s="8"/>
      <c r="B226" s="8"/>
      <c r="C226" s="8"/>
      <c r="D226" s="8"/>
      <c r="E226" s="8"/>
      <c r="F226" s="140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</row>
    <row r="227" spans="1:18" ht="15">
      <c r="A227" s="8"/>
      <c r="B227" s="8"/>
      <c r="C227" s="8"/>
      <c r="D227" s="8"/>
      <c r="E227" s="8"/>
      <c r="F227" s="140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</row>
    <row r="228" spans="1:18" ht="15">
      <c r="A228" s="8"/>
      <c r="B228" s="8"/>
      <c r="C228" s="8"/>
      <c r="D228" s="8"/>
      <c r="E228" s="8"/>
      <c r="F228" s="140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</row>
    <row r="229" spans="1:18" ht="15">
      <c r="A229" s="8"/>
      <c r="B229" s="8"/>
      <c r="C229" s="8"/>
      <c r="D229" s="8"/>
      <c r="E229" s="8"/>
      <c r="F229" s="140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</row>
    <row r="230" spans="1:18" ht="15">
      <c r="A230" s="8"/>
      <c r="B230" s="8"/>
      <c r="C230" s="8"/>
      <c r="D230" s="8"/>
      <c r="E230" s="8"/>
      <c r="F230" s="140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</row>
    <row r="231" spans="1:18" ht="15">
      <c r="A231" s="8"/>
      <c r="B231" s="8"/>
      <c r="C231" s="8"/>
      <c r="D231" s="8"/>
      <c r="E231" s="8"/>
      <c r="F231" s="140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</row>
    <row r="232" spans="1:18" ht="15">
      <c r="A232" s="8"/>
      <c r="B232" s="8"/>
      <c r="C232" s="8"/>
      <c r="D232" s="8"/>
      <c r="E232" s="8"/>
      <c r="F232" s="140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</row>
    <row r="233" spans="1:18" ht="15">
      <c r="A233" s="8"/>
      <c r="B233" s="8"/>
      <c r="C233" s="8"/>
      <c r="D233" s="8"/>
      <c r="E233" s="8"/>
      <c r="F233" s="140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</row>
    <row r="234" spans="1:18" ht="15">
      <c r="A234" s="8"/>
      <c r="B234" s="8"/>
      <c r="C234" s="8"/>
      <c r="D234" s="8"/>
      <c r="E234" s="8"/>
      <c r="F234" s="140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</row>
    <row r="235" spans="1:18" ht="15">
      <c r="A235" s="8"/>
      <c r="B235" s="8"/>
      <c r="C235" s="8"/>
      <c r="D235" s="8"/>
      <c r="E235" s="8"/>
      <c r="F235" s="140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</row>
    <row r="236" spans="1:18" ht="15">
      <c r="A236" s="8"/>
      <c r="B236" s="8"/>
      <c r="C236" s="8"/>
      <c r="D236" s="8"/>
      <c r="E236" s="8"/>
      <c r="F236" s="140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</row>
    <row r="237" spans="1:18" ht="15">
      <c r="A237" s="8"/>
      <c r="B237" s="8"/>
      <c r="C237" s="8"/>
      <c r="D237" s="8"/>
      <c r="E237" s="8"/>
      <c r="F237" s="140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</row>
    <row r="238" spans="1:18" ht="15">
      <c r="A238" s="8"/>
      <c r="B238" s="8"/>
      <c r="C238" s="8"/>
      <c r="D238" s="8"/>
      <c r="E238" s="8"/>
      <c r="F238" s="140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</row>
    <row r="239" spans="1:18" ht="15">
      <c r="A239" s="8"/>
      <c r="B239" s="8"/>
      <c r="C239" s="8"/>
      <c r="D239" s="8"/>
      <c r="E239" s="8"/>
      <c r="F239" s="140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</row>
    <row r="240" spans="1:18" ht="15">
      <c r="A240" s="8"/>
      <c r="B240" s="8"/>
      <c r="C240" s="8"/>
      <c r="D240" s="8"/>
      <c r="E240" s="8"/>
      <c r="F240" s="140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</row>
    <row r="241" spans="1:18" ht="15">
      <c r="A241" s="8"/>
      <c r="B241" s="8"/>
      <c r="C241" s="8"/>
      <c r="D241" s="8"/>
      <c r="E241" s="8"/>
      <c r="F241" s="140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</row>
    <row r="242" spans="1:18" ht="15">
      <c r="A242" s="8"/>
      <c r="B242" s="8"/>
      <c r="C242" s="8"/>
      <c r="D242" s="8"/>
      <c r="E242" s="8"/>
      <c r="F242" s="140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</row>
    <row r="243" spans="1:18" ht="15">
      <c r="A243" s="8"/>
      <c r="B243" s="8"/>
      <c r="C243" s="8"/>
      <c r="D243" s="8"/>
      <c r="E243" s="8"/>
      <c r="F243" s="140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</row>
    <row r="244" spans="1:18" ht="15">
      <c r="A244" s="8"/>
      <c r="B244" s="8"/>
      <c r="C244" s="8"/>
      <c r="D244" s="8"/>
      <c r="E244" s="8"/>
      <c r="F244" s="140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</row>
    <row r="245" spans="1:18" ht="15">
      <c r="A245" s="8"/>
      <c r="B245" s="8"/>
      <c r="C245" s="8"/>
      <c r="D245" s="8"/>
      <c r="E245" s="8"/>
      <c r="F245" s="140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</row>
    <row r="246" spans="1:18" ht="15">
      <c r="A246" s="8"/>
      <c r="B246" s="8"/>
      <c r="C246" s="8"/>
      <c r="D246" s="8"/>
      <c r="E246" s="8"/>
      <c r="F246" s="140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</row>
    <row r="247" spans="1:18" ht="15">
      <c r="A247" s="8"/>
      <c r="B247" s="8"/>
      <c r="C247" s="8"/>
      <c r="D247" s="8"/>
      <c r="E247" s="8"/>
      <c r="F247" s="140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</row>
    <row r="248" spans="1:18" ht="15">
      <c r="A248" s="8"/>
      <c r="B248" s="8"/>
      <c r="C248" s="8"/>
      <c r="D248" s="8"/>
      <c r="E248" s="8"/>
      <c r="F248" s="140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</row>
    <row r="249" spans="1:18" ht="15">
      <c r="A249" s="8"/>
      <c r="B249" s="8"/>
      <c r="C249" s="8"/>
      <c r="D249" s="8"/>
      <c r="E249" s="8"/>
      <c r="F249" s="140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</row>
    <row r="250" spans="1:18" ht="15">
      <c r="A250" s="8"/>
      <c r="B250" s="8"/>
      <c r="C250" s="8"/>
      <c r="D250" s="8"/>
      <c r="E250" s="8"/>
      <c r="F250" s="140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</row>
    <row r="251" spans="1:18" ht="15">
      <c r="A251" s="8"/>
      <c r="B251" s="8"/>
      <c r="C251" s="8"/>
      <c r="D251" s="8"/>
      <c r="E251" s="8"/>
      <c r="F251" s="140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</row>
    <row r="252" spans="1:18" ht="15">
      <c r="A252" s="8"/>
      <c r="B252" s="8"/>
      <c r="C252" s="8"/>
      <c r="D252" s="8"/>
      <c r="E252" s="8"/>
      <c r="F252" s="140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</row>
    <row r="253" spans="1:18" ht="15">
      <c r="A253" s="8"/>
      <c r="B253" s="8"/>
      <c r="C253" s="8"/>
      <c r="D253" s="8"/>
      <c r="E253" s="8"/>
      <c r="F253" s="140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</row>
    <row r="254" spans="1:18" ht="15">
      <c r="A254" s="8"/>
      <c r="B254" s="8"/>
      <c r="C254" s="8"/>
      <c r="D254" s="8"/>
      <c r="E254" s="8"/>
      <c r="F254" s="140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</row>
    <row r="255" spans="1:18" ht="15">
      <c r="A255" s="8"/>
      <c r="B255" s="8"/>
      <c r="C255" s="8"/>
      <c r="D255" s="8"/>
      <c r="E255" s="8"/>
      <c r="F255" s="140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</row>
    <row r="256" spans="1:18" ht="15">
      <c r="A256" s="8"/>
      <c r="B256" s="8"/>
      <c r="C256" s="8"/>
      <c r="D256" s="8"/>
      <c r="E256" s="8"/>
      <c r="F256" s="140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</row>
    <row r="257" spans="1:18" ht="15">
      <c r="A257" s="8"/>
      <c r="B257" s="8"/>
      <c r="C257" s="8"/>
      <c r="D257" s="8"/>
      <c r="E257" s="8"/>
      <c r="F257" s="140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</row>
    <row r="258" spans="1:18" ht="15">
      <c r="A258" s="8"/>
      <c r="B258" s="8"/>
      <c r="C258" s="8"/>
      <c r="D258" s="8"/>
      <c r="E258" s="8"/>
      <c r="F258" s="140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</row>
    <row r="259" spans="1:18" ht="15">
      <c r="A259" s="8"/>
      <c r="B259" s="8"/>
      <c r="C259" s="8"/>
      <c r="D259" s="8"/>
      <c r="E259" s="8"/>
      <c r="F259" s="140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</row>
    <row r="260" spans="1:18" ht="15">
      <c r="A260" s="8"/>
      <c r="B260" s="8"/>
      <c r="C260" s="8"/>
      <c r="D260" s="8"/>
      <c r="E260" s="8"/>
      <c r="F260" s="140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</row>
    <row r="261" spans="1:18" ht="15">
      <c r="A261" s="8"/>
      <c r="B261" s="8"/>
      <c r="C261" s="8"/>
      <c r="D261" s="8"/>
      <c r="E261" s="8"/>
      <c r="F261" s="140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</row>
    <row r="262" spans="1:18" ht="15">
      <c r="A262" s="8"/>
      <c r="B262" s="8"/>
      <c r="C262" s="8"/>
      <c r="D262" s="8"/>
      <c r="E262" s="8"/>
      <c r="F262" s="140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</row>
    <row r="263" spans="1:18" ht="15">
      <c r="A263" s="8"/>
      <c r="B263" s="8"/>
      <c r="C263" s="8"/>
      <c r="D263" s="8"/>
      <c r="E263" s="8"/>
      <c r="F263" s="140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</row>
    <row r="264" spans="1:18" ht="15">
      <c r="A264" s="8"/>
      <c r="B264" s="8"/>
      <c r="C264" s="8"/>
      <c r="D264" s="8"/>
      <c r="E264" s="8"/>
      <c r="F264" s="140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</row>
    <row r="265" spans="1:18" ht="15">
      <c r="A265" s="8"/>
      <c r="B265" s="8"/>
      <c r="C265" s="8"/>
      <c r="D265" s="8"/>
      <c r="E265" s="8"/>
      <c r="F265" s="140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</row>
    <row r="266" spans="1:18" ht="15">
      <c r="A266" s="8"/>
      <c r="B266" s="8"/>
      <c r="C266" s="8"/>
      <c r="D266" s="8"/>
      <c r="E266" s="8"/>
      <c r="F266" s="140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</row>
    <row r="267" spans="1:18" ht="15">
      <c r="A267" s="8"/>
      <c r="B267" s="8"/>
      <c r="C267" s="8"/>
      <c r="D267" s="8"/>
      <c r="E267" s="8"/>
      <c r="F267" s="140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</row>
    <row r="268" spans="1:18" ht="15">
      <c r="A268" s="8"/>
      <c r="B268" s="8"/>
      <c r="C268" s="8"/>
      <c r="D268" s="8"/>
      <c r="E268" s="8"/>
      <c r="F268" s="140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</row>
    <row r="269" spans="1:18" ht="15">
      <c r="A269" s="8"/>
      <c r="B269" s="8"/>
      <c r="C269" s="8"/>
      <c r="D269" s="8"/>
      <c r="E269" s="8"/>
      <c r="F269" s="140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</row>
    <row r="270" spans="1:18" ht="15">
      <c r="A270" s="8"/>
      <c r="B270" s="8"/>
      <c r="C270" s="8"/>
      <c r="D270" s="8"/>
      <c r="E270" s="8"/>
      <c r="F270" s="140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</row>
    <row r="271" spans="1:18" ht="15">
      <c r="A271" s="8"/>
      <c r="B271" s="8"/>
      <c r="C271" s="8"/>
      <c r="D271" s="8"/>
      <c r="E271" s="8"/>
      <c r="F271" s="140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</row>
    <row r="272" spans="1:18" ht="15">
      <c r="A272" s="8"/>
      <c r="B272" s="8"/>
      <c r="C272" s="8"/>
      <c r="D272" s="8"/>
      <c r="E272" s="8"/>
      <c r="F272" s="140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</row>
    <row r="273" spans="1:18" ht="15">
      <c r="A273" s="8"/>
      <c r="B273" s="8"/>
      <c r="C273" s="8"/>
      <c r="D273" s="8"/>
      <c r="E273" s="8"/>
      <c r="F273" s="140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</row>
    <row r="274" spans="1:18" ht="15">
      <c r="A274" s="8"/>
      <c r="B274" s="8"/>
      <c r="C274" s="8"/>
      <c r="D274" s="8"/>
      <c r="E274" s="8"/>
      <c r="F274" s="140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</row>
    <row r="275" spans="1:18" ht="15">
      <c r="A275" s="8"/>
      <c r="B275" s="8"/>
      <c r="C275" s="8"/>
      <c r="D275" s="8"/>
      <c r="E275" s="8"/>
      <c r="F275" s="140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</row>
    <row r="276" spans="1:18" ht="15">
      <c r="A276" s="8"/>
      <c r="B276" s="8"/>
      <c r="C276" s="8"/>
      <c r="D276" s="8"/>
      <c r="E276" s="8"/>
      <c r="F276" s="140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</row>
    <row r="277" spans="1:18" ht="15">
      <c r="A277" s="8"/>
      <c r="B277" s="8"/>
      <c r="C277" s="8"/>
      <c r="D277" s="8"/>
      <c r="E277" s="8"/>
      <c r="F277" s="140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</row>
    <row r="278" spans="1:18" ht="15">
      <c r="A278" s="8"/>
      <c r="B278" s="8"/>
      <c r="C278" s="8"/>
      <c r="D278" s="8"/>
      <c r="E278" s="8"/>
      <c r="F278" s="140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</row>
    <row r="279" spans="1:18" ht="15">
      <c r="A279" s="8"/>
      <c r="B279" s="8"/>
      <c r="C279" s="8"/>
      <c r="D279" s="8"/>
      <c r="E279" s="8"/>
      <c r="F279" s="140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</row>
    <row r="280" spans="1:18" ht="15">
      <c r="A280" s="8"/>
      <c r="B280" s="8"/>
      <c r="C280" s="8"/>
      <c r="D280" s="8"/>
      <c r="E280" s="8"/>
      <c r="F280" s="140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</row>
    <row r="281" spans="1:18" ht="15">
      <c r="A281" s="8"/>
      <c r="B281" s="8"/>
      <c r="C281" s="8"/>
      <c r="D281" s="8"/>
      <c r="E281" s="8"/>
      <c r="F281" s="140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</row>
    <row r="282" spans="1:18" ht="15">
      <c r="A282" s="8"/>
      <c r="B282" s="8"/>
      <c r="C282" s="8"/>
      <c r="D282" s="8"/>
      <c r="E282" s="8"/>
      <c r="F282" s="140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</row>
    <row r="283" spans="1:18" ht="15">
      <c r="A283" s="8"/>
      <c r="B283" s="8"/>
      <c r="C283" s="8"/>
      <c r="D283" s="8"/>
      <c r="E283" s="8"/>
      <c r="F283" s="140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</row>
    <row r="284" spans="1:18" ht="15">
      <c r="A284" s="8"/>
      <c r="B284" s="8"/>
      <c r="C284" s="8"/>
      <c r="D284" s="8"/>
      <c r="E284" s="8"/>
      <c r="F284" s="140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</row>
    <row r="285" spans="1:18" ht="15">
      <c r="A285" s="8"/>
      <c r="B285" s="8"/>
      <c r="C285" s="8"/>
      <c r="D285" s="8"/>
      <c r="E285" s="8"/>
      <c r="F285" s="140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</row>
    <row r="286" spans="1:18" ht="15">
      <c r="A286" s="8"/>
      <c r="B286" s="8"/>
      <c r="C286" s="8"/>
      <c r="D286" s="8"/>
      <c r="E286" s="8"/>
      <c r="F286" s="140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</row>
    <row r="287" spans="1:18" ht="15">
      <c r="A287" s="8"/>
      <c r="B287" s="8"/>
      <c r="C287" s="8"/>
      <c r="D287" s="8"/>
      <c r="E287" s="8"/>
      <c r="F287" s="140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</row>
    <row r="288" spans="1:18" ht="15">
      <c r="A288" s="8"/>
      <c r="B288" s="8"/>
      <c r="C288" s="8"/>
      <c r="D288" s="8"/>
      <c r="E288" s="8"/>
      <c r="F288" s="140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</row>
    <row r="289" spans="1:18" ht="15">
      <c r="A289" s="8"/>
      <c r="B289" s="8"/>
      <c r="C289" s="8"/>
      <c r="D289" s="8"/>
      <c r="E289" s="8"/>
      <c r="F289" s="140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</row>
    <row r="290" spans="1:18" ht="15">
      <c r="A290" s="8"/>
      <c r="B290" s="8"/>
      <c r="C290" s="8"/>
      <c r="D290" s="8"/>
      <c r="E290" s="8"/>
      <c r="F290" s="140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</row>
    <row r="291" spans="1:18" ht="15">
      <c r="A291" s="8"/>
      <c r="B291" s="8"/>
      <c r="C291" s="8"/>
      <c r="D291" s="8"/>
      <c r="E291" s="8"/>
      <c r="F291" s="140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</row>
    <row r="292" spans="1:18" ht="15">
      <c r="A292" s="8"/>
      <c r="B292" s="8"/>
      <c r="C292" s="8"/>
      <c r="D292" s="8"/>
      <c r="E292" s="8"/>
      <c r="F292" s="140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</row>
    <row r="293" spans="1:18" ht="15">
      <c r="A293" s="8"/>
      <c r="B293" s="8"/>
      <c r="C293" s="8"/>
      <c r="D293" s="8"/>
      <c r="E293" s="8"/>
      <c r="F293" s="140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</row>
    <row r="294" spans="1:18" ht="15">
      <c r="A294" s="8"/>
      <c r="B294" s="8"/>
      <c r="C294" s="8"/>
      <c r="D294" s="8"/>
      <c r="E294" s="8"/>
      <c r="F294" s="140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</row>
    <row r="295" spans="1:18" ht="15">
      <c r="A295" s="8"/>
      <c r="B295" s="8"/>
      <c r="C295" s="8"/>
      <c r="D295" s="8"/>
      <c r="E295" s="8"/>
      <c r="F295" s="140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</row>
    <row r="296" spans="1:18" ht="15">
      <c r="A296" s="8"/>
      <c r="B296" s="8"/>
      <c r="C296" s="8"/>
      <c r="D296" s="8"/>
      <c r="E296" s="8"/>
      <c r="F296" s="140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</row>
    <row r="297" spans="1:18" ht="15">
      <c r="A297" s="8"/>
      <c r="B297" s="8"/>
      <c r="C297" s="8"/>
      <c r="D297" s="8"/>
      <c r="E297" s="8"/>
      <c r="F297" s="140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</row>
    <row r="298" spans="1:18" ht="15">
      <c r="A298" s="8"/>
      <c r="B298" s="8"/>
      <c r="C298" s="8"/>
      <c r="D298" s="8"/>
      <c r="E298" s="8"/>
      <c r="F298" s="140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</row>
    <row r="299" spans="1:18" ht="15">
      <c r="A299" s="8"/>
      <c r="B299" s="8"/>
      <c r="C299" s="8"/>
      <c r="D299" s="8"/>
      <c r="E299" s="8"/>
      <c r="F299" s="140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</row>
    <row r="300" spans="1:18" ht="15">
      <c r="A300" s="8"/>
      <c r="B300" s="8"/>
      <c r="C300" s="8"/>
      <c r="D300" s="8"/>
      <c r="E300" s="8"/>
      <c r="F300" s="140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</row>
    <row r="301" spans="1:18" ht="15">
      <c r="A301" s="8"/>
      <c r="B301" s="8"/>
      <c r="C301" s="8"/>
      <c r="D301" s="8"/>
      <c r="E301" s="8"/>
      <c r="F301" s="140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</row>
    <row r="302" spans="1:18" ht="15">
      <c r="A302" s="8"/>
      <c r="B302" s="8"/>
      <c r="C302" s="8"/>
      <c r="D302" s="8"/>
      <c r="E302" s="8"/>
      <c r="F302" s="140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</row>
    <row r="303" spans="1:18" ht="15">
      <c r="A303" s="8"/>
      <c r="B303" s="8"/>
      <c r="C303" s="8"/>
      <c r="D303" s="8"/>
      <c r="E303" s="8"/>
      <c r="F303" s="140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</row>
    <row r="304" spans="1:18" ht="15">
      <c r="A304" s="8"/>
      <c r="B304" s="8"/>
      <c r="C304" s="8"/>
      <c r="D304" s="8"/>
      <c r="E304" s="8"/>
      <c r="F304" s="140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</row>
    <row r="305" spans="1:18" ht="15">
      <c r="A305" s="8"/>
      <c r="B305" s="8"/>
      <c r="C305" s="8"/>
      <c r="D305" s="8"/>
      <c r="E305" s="8"/>
      <c r="F305" s="140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</row>
    <row r="306" spans="1:18" ht="15">
      <c r="A306" s="8"/>
      <c r="B306" s="8"/>
      <c r="C306" s="8"/>
      <c r="D306" s="8"/>
      <c r="E306" s="8"/>
      <c r="F306" s="140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</row>
    <row r="307" spans="1:18" ht="15">
      <c r="A307" s="8"/>
      <c r="B307" s="8"/>
      <c r="C307" s="8"/>
      <c r="D307" s="8"/>
      <c r="E307" s="8"/>
      <c r="F307" s="140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</row>
    <row r="308" spans="1:18" ht="15">
      <c r="A308" s="8"/>
      <c r="B308" s="8"/>
      <c r="C308" s="8"/>
      <c r="D308" s="8"/>
      <c r="E308" s="8"/>
      <c r="F308" s="140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</row>
    <row r="309" spans="1:18" ht="15">
      <c r="A309" s="8"/>
      <c r="B309" s="8"/>
      <c r="C309" s="8"/>
      <c r="D309" s="8"/>
      <c r="E309" s="8"/>
      <c r="F309" s="140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</row>
    <row r="310" spans="1:18" ht="15">
      <c r="A310" s="8"/>
      <c r="B310" s="8"/>
      <c r="C310" s="8"/>
      <c r="D310" s="8"/>
      <c r="E310" s="8"/>
      <c r="F310" s="140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</row>
    <row r="311" spans="1:18" ht="15">
      <c r="A311" s="8"/>
      <c r="B311" s="8"/>
      <c r="C311" s="8"/>
      <c r="D311" s="8"/>
      <c r="E311" s="8"/>
      <c r="F311" s="140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</row>
    <row r="312" spans="1:18" ht="15">
      <c r="A312" s="8"/>
      <c r="B312" s="8"/>
      <c r="C312" s="8"/>
      <c r="D312" s="8"/>
      <c r="E312" s="8"/>
      <c r="F312" s="140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</row>
    <row r="313" spans="1:18" ht="15">
      <c r="A313" s="8"/>
      <c r="B313" s="8"/>
      <c r="C313" s="8"/>
      <c r="D313" s="8"/>
      <c r="E313" s="8"/>
      <c r="F313" s="140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</row>
    <row r="314" spans="1:18" ht="15">
      <c r="A314" s="8"/>
      <c r="B314" s="8"/>
      <c r="C314" s="8"/>
      <c r="D314" s="8"/>
      <c r="E314" s="8"/>
      <c r="F314" s="140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</row>
    <row r="315" spans="1:18" ht="15">
      <c r="A315" s="8"/>
      <c r="B315" s="8"/>
      <c r="C315" s="8"/>
      <c r="D315" s="8"/>
      <c r="E315" s="8"/>
      <c r="F315" s="140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</row>
    <row r="316" spans="1:18" ht="15">
      <c r="A316" s="8"/>
      <c r="B316" s="8"/>
      <c r="C316" s="8"/>
      <c r="D316" s="8"/>
      <c r="E316" s="8"/>
      <c r="F316" s="140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</row>
    <row r="317" spans="1:18" ht="15">
      <c r="A317" s="8"/>
      <c r="B317" s="8"/>
      <c r="C317" s="8"/>
      <c r="D317" s="8"/>
      <c r="E317" s="8"/>
      <c r="F317" s="140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</row>
    <row r="318" spans="1:18" ht="15">
      <c r="A318" s="8"/>
      <c r="B318" s="8"/>
      <c r="C318" s="8"/>
      <c r="D318" s="8"/>
      <c r="E318" s="8"/>
      <c r="F318" s="140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</row>
    <row r="319" spans="1:18" ht="15">
      <c r="A319" s="8"/>
      <c r="B319" s="8"/>
      <c r="C319" s="8"/>
      <c r="D319" s="8"/>
      <c r="E319" s="8"/>
      <c r="F319" s="140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</row>
    <row r="320" spans="1:18" ht="15">
      <c r="A320" s="8"/>
      <c r="B320" s="8"/>
      <c r="C320" s="8"/>
      <c r="D320" s="8"/>
      <c r="E320" s="8"/>
      <c r="F320" s="140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</row>
    <row r="321" spans="1:18" ht="15">
      <c r="A321" s="8"/>
      <c r="B321" s="8"/>
      <c r="C321" s="8"/>
      <c r="D321" s="8"/>
      <c r="E321" s="8"/>
      <c r="F321" s="140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</row>
    <row r="322" spans="1:18" ht="15">
      <c r="A322" s="8"/>
      <c r="B322" s="8"/>
      <c r="C322" s="8"/>
      <c r="D322" s="8"/>
      <c r="E322" s="8"/>
      <c r="F322" s="140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</row>
    <row r="323" spans="1:18" ht="15">
      <c r="A323" s="8"/>
      <c r="B323" s="8"/>
      <c r="C323" s="8"/>
      <c r="D323" s="8"/>
      <c r="E323" s="8"/>
      <c r="F323" s="140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</row>
    <row r="324" spans="1:18" ht="15">
      <c r="A324" s="8"/>
      <c r="B324" s="8"/>
      <c r="C324" s="8"/>
      <c r="D324" s="8"/>
      <c r="E324" s="8"/>
      <c r="F324" s="140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</row>
    <row r="325" spans="1:18" ht="15">
      <c r="A325" s="8"/>
      <c r="B325" s="8"/>
      <c r="C325" s="8"/>
      <c r="D325" s="8"/>
      <c r="E325" s="8"/>
      <c r="F325" s="140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</row>
    <row r="326" spans="1:18" ht="15">
      <c r="A326" s="8"/>
      <c r="B326" s="8"/>
      <c r="C326" s="8"/>
      <c r="D326" s="8"/>
      <c r="E326" s="8"/>
      <c r="F326" s="140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</row>
    <row r="327" spans="1:18" ht="15">
      <c r="A327" s="8"/>
      <c r="B327" s="8"/>
      <c r="C327" s="8"/>
      <c r="D327" s="8"/>
      <c r="E327" s="8"/>
      <c r="F327" s="140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</row>
    <row r="328" spans="1:18" ht="15">
      <c r="A328" s="8"/>
      <c r="B328" s="8"/>
      <c r="C328" s="8"/>
      <c r="D328" s="8"/>
      <c r="E328" s="8"/>
      <c r="F328" s="140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</row>
    <row r="329" spans="1:18" ht="15">
      <c r="A329" s="8"/>
      <c r="B329" s="8"/>
      <c r="C329" s="8"/>
      <c r="D329" s="8"/>
      <c r="E329" s="8"/>
      <c r="F329" s="140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</row>
    <row r="330" spans="1:18" ht="15">
      <c r="A330" s="8"/>
      <c r="B330" s="8"/>
      <c r="C330" s="8"/>
      <c r="D330" s="8"/>
      <c r="E330" s="8"/>
      <c r="F330" s="140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</row>
    <row r="331" spans="1:18" ht="15">
      <c r="A331" s="8"/>
      <c r="B331" s="8"/>
      <c r="C331" s="8"/>
      <c r="D331" s="8"/>
      <c r="E331" s="8"/>
      <c r="F331" s="140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</row>
    <row r="332" spans="1:18" ht="15">
      <c r="A332" s="8"/>
      <c r="B332" s="8"/>
      <c r="C332" s="8"/>
      <c r="D332" s="8"/>
      <c r="E332" s="8"/>
      <c r="F332" s="140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</row>
    <row r="333" spans="1:18" ht="15">
      <c r="A333" s="8"/>
      <c r="B333" s="8"/>
      <c r="C333" s="8"/>
      <c r="D333" s="8"/>
      <c r="E333" s="8"/>
      <c r="F333" s="140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</row>
    <row r="334" spans="1:18" ht="15">
      <c r="A334" s="8"/>
      <c r="B334" s="8"/>
      <c r="C334" s="8"/>
      <c r="D334" s="8"/>
      <c r="E334" s="8"/>
      <c r="F334" s="140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</row>
    <row r="335" spans="1:18" ht="15">
      <c r="A335" s="8"/>
      <c r="B335" s="8"/>
      <c r="C335" s="8"/>
      <c r="D335" s="8"/>
      <c r="E335" s="8"/>
      <c r="F335" s="140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</row>
    <row r="336" spans="1:18" ht="15">
      <c r="A336" s="8"/>
      <c r="B336" s="8"/>
      <c r="C336" s="8"/>
      <c r="D336" s="8"/>
      <c r="E336" s="8"/>
      <c r="F336" s="140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</row>
    <row r="337" spans="1:18" ht="15">
      <c r="A337" s="8"/>
      <c r="B337" s="8"/>
      <c r="C337" s="8"/>
      <c r="D337" s="8"/>
      <c r="E337" s="8"/>
      <c r="F337" s="140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</row>
    <row r="338" spans="1:18" ht="15">
      <c r="A338" s="8"/>
      <c r="B338" s="8"/>
      <c r="C338" s="8"/>
      <c r="D338" s="8"/>
      <c r="E338" s="8"/>
      <c r="F338" s="140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</row>
    <row r="339" spans="1:18" ht="15">
      <c r="A339" s="8"/>
      <c r="B339" s="8"/>
      <c r="C339" s="8"/>
      <c r="D339" s="8"/>
      <c r="E339" s="8"/>
      <c r="F339" s="140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</row>
    <row r="340" spans="1:18" ht="15">
      <c r="A340" s="8"/>
      <c r="B340" s="8"/>
      <c r="C340" s="8"/>
      <c r="D340" s="8"/>
      <c r="E340" s="8"/>
      <c r="F340" s="140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</row>
    <row r="341" spans="1:18" ht="15">
      <c r="A341" s="8"/>
      <c r="B341" s="8"/>
      <c r="C341" s="8"/>
      <c r="D341" s="8"/>
      <c r="E341" s="8"/>
      <c r="F341" s="140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</row>
    <row r="342" spans="1:18" ht="15">
      <c r="A342" s="8"/>
      <c r="B342" s="8"/>
      <c r="C342" s="8"/>
      <c r="D342" s="8"/>
      <c r="E342" s="8"/>
      <c r="F342" s="140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</row>
    <row r="343" spans="1:18" ht="15">
      <c r="A343" s="8"/>
      <c r="B343" s="8"/>
      <c r="C343" s="8"/>
      <c r="D343" s="8"/>
      <c r="E343" s="8"/>
      <c r="F343" s="140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</row>
    <row r="344" spans="1:18" ht="15">
      <c r="A344" s="8"/>
      <c r="B344" s="8"/>
      <c r="C344" s="8"/>
      <c r="D344" s="8"/>
      <c r="E344" s="8"/>
      <c r="F344" s="140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</row>
    <row r="345" spans="1:18" ht="15">
      <c r="A345" s="8"/>
      <c r="B345" s="8"/>
      <c r="C345" s="8"/>
      <c r="D345" s="8"/>
      <c r="E345" s="8"/>
      <c r="F345" s="140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</row>
    <row r="346" spans="1:18" ht="15">
      <c r="A346" s="8"/>
      <c r="B346" s="8"/>
      <c r="C346" s="8"/>
      <c r="D346" s="8"/>
      <c r="E346" s="8"/>
      <c r="F346" s="140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</row>
    <row r="347" spans="1:18" ht="15">
      <c r="A347" s="8"/>
      <c r="B347" s="8"/>
      <c r="C347" s="8"/>
      <c r="D347" s="8"/>
      <c r="E347" s="8"/>
      <c r="F347" s="140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</row>
    <row r="348" spans="1:18" ht="15">
      <c r="A348" s="8"/>
      <c r="B348" s="8"/>
      <c r="C348" s="8"/>
      <c r="D348" s="8"/>
      <c r="E348" s="8"/>
      <c r="F348" s="140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</row>
    <row r="349" spans="1:18" ht="15">
      <c r="A349" s="8"/>
      <c r="B349" s="8"/>
      <c r="C349" s="8"/>
      <c r="D349" s="8"/>
      <c r="E349" s="8"/>
      <c r="F349" s="140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</row>
    <row r="350" spans="1:18" ht="15">
      <c r="A350" s="8"/>
      <c r="B350" s="8"/>
      <c r="C350" s="8"/>
      <c r="D350" s="8"/>
      <c r="E350" s="8"/>
      <c r="F350" s="140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</row>
    <row r="351" spans="1:18" ht="15">
      <c r="A351" s="8"/>
      <c r="B351" s="8"/>
      <c r="C351" s="8"/>
      <c r="D351" s="8"/>
      <c r="E351" s="8"/>
      <c r="F351" s="140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</row>
    <row r="352" spans="1:18" ht="15">
      <c r="A352" s="8"/>
      <c r="B352" s="8"/>
      <c r="C352" s="8"/>
      <c r="D352" s="8"/>
      <c r="E352" s="8"/>
      <c r="F352" s="140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</row>
    <row r="353" spans="1:18" ht="15">
      <c r="A353" s="8"/>
      <c r="B353" s="8"/>
      <c r="C353" s="8"/>
      <c r="D353" s="8"/>
      <c r="E353" s="8"/>
      <c r="F353" s="140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</row>
    <row r="354" spans="1:18" ht="15">
      <c r="A354" s="8"/>
      <c r="B354" s="8"/>
      <c r="C354" s="8"/>
      <c r="D354" s="8"/>
      <c r="E354" s="8"/>
      <c r="F354" s="140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</row>
    <row r="355" spans="1:18" ht="15">
      <c r="A355" s="8"/>
      <c r="B355" s="8"/>
      <c r="C355" s="8"/>
      <c r="D355" s="8"/>
      <c r="E355" s="8"/>
      <c r="F355" s="140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</row>
    <row r="356" spans="1:18" ht="15">
      <c r="A356" s="8"/>
      <c r="B356" s="8"/>
      <c r="C356" s="8"/>
      <c r="D356" s="8"/>
      <c r="E356" s="8"/>
      <c r="F356" s="140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</row>
    <row r="357" spans="1:18" ht="15">
      <c r="A357" s="8"/>
      <c r="B357" s="8"/>
      <c r="C357" s="8"/>
      <c r="D357" s="8"/>
      <c r="E357" s="8"/>
      <c r="F357" s="140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</row>
    <row r="358" spans="1:18" ht="15">
      <c r="A358" s="8"/>
      <c r="B358" s="8"/>
      <c r="C358" s="8"/>
      <c r="D358" s="8"/>
      <c r="E358" s="8"/>
      <c r="F358" s="140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</row>
    <row r="359" spans="1:18" ht="15">
      <c r="A359" s="8"/>
      <c r="B359" s="8"/>
      <c r="C359" s="8"/>
      <c r="D359" s="8"/>
      <c r="E359" s="8"/>
      <c r="F359" s="140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</row>
    <row r="360" spans="1:18" ht="15">
      <c r="A360" s="8"/>
      <c r="B360" s="8"/>
      <c r="C360" s="8"/>
      <c r="D360" s="8"/>
      <c r="E360" s="8"/>
      <c r="F360" s="140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</row>
    <row r="361" spans="1:18" ht="15">
      <c r="A361" s="8"/>
      <c r="B361" s="8"/>
      <c r="C361" s="8"/>
      <c r="D361" s="8"/>
      <c r="E361" s="8"/>
      <c r="F361" s="140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</row>
    <row r="362" spans="1:18" ht="15">
      <c r="A362" s="8"/>
      <c r="B362" s="8"/>
      <c r="C362" s="8"/>
      <c r="D362" s="8"/>
      <c r="E362" s="8"/>
      <c r="F362" s="140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</row>
    <row r="363" spans="1:18" ht="15">
      <c r="A363" s="8"/>
      <c r="B363" s="8"/>
      <c r="C363" s="8"/>
      <c r="D363" s="8"/>
      <c r="E363" s="8"/>
      <c r="F363" s="140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</row>
    <row r="364" spans="1:18" ht="15">
      <c r="A364" s="8"/>
      <c r="B364" s="8"/>
      <c r="C364" s="8"/>
      <c r="D364" s="8"/>
      <c r="E364" s="8"/>
      <c r="F364" s="140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</row>
    <row r="365" spans="1:18" ht="15">
      <c r="A365" s="8"/>
      <c r="B365" s="8"/>
      <c r="C365" s="8"/>
      <c r="D365" s="8"/>
      <c r="E365" s="8"/>
      <c r="F365" s="140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</row>
    <row r="366" spans="1:18" ht="15">
      <c r="A366" s="8"/>
      <c r="B366" s="8"/>
      <c r="C366" s="8"/>
      <c r="D366" s="8"/>
      <c r="E366" s="8"/>
      <c r="F366" s="140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</row>
    <row r="367" spans="1:18" ht="15">
      <c r="A367" s="8"/>
      <c r="B367" s="8"/>
      <c r="C367" s="8"/>
      <c r="D367" s="8"/>
      <c r="E367" s="8"/>
      <c r="F367" s="140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</row>
    <row r="368" spans="1:18" ht="15">
      <c r="A368" s="8"/>
      <c r="B368" s="8"/>
      <c r="C368" s="8"/>
      <c r="D368" s="8"/>
      <c r="E368" s="8"/>
      <c r="F368" s="140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</row>
    <row r="369" spans="1:18" ht="15">
      <c r="A369" s="8"/>
      <c r="B369" s="8"/>
      <c r="C369" s="8"/>
      <c r="D369" s="8"/>
      <c r="E369" s="8"/>
      <c r="F369" s="140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</row>
    <row r="370" spans="1:18" ht="15">
      <c r="A370" s="8"/>
      <c r="B370" s="8"/>
      <c r="C370" s="8"/>
      <c r="D370" s="8"/>
      <c r="E370" s="8"/>
      <c r="F370" s="140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</row>
    <row r="371" spans="1:18" ht="15">
      <c r="A371" s="8"/>
      <c r="B371" s="8"/>
      <c r="C371" s="8"/>
      <c r="D371" s="8"/>
      <c r="E371" s="8"/>
      <c r="F371" s="140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</row>
    <row r="372" spans="1:18" ht="15">
      <c r="A372" s="8"/>
      <c r="B372" s="8"/>
      <c r="C372" s="8"/>
      <c r="D372" s="8"/>
      <c r="E372" s="8"/>
      <c r="F372" s="140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</row>
    <row r="373" spans="1:18" ht="15">
      <c r="A373" s="8"/>
      <c r="B373" s="8"/>
      <c r="C373" s="8"/>
      <c r="D373" s="8"/>
      <c r="E373" s="8"/>
      <c r="F373" s="140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</row>
    <row r="374" spans="1:18" ht="15">
      <c r="A374" s="8"/>
      <c r="B374" s="8"/>
      <c r="C374" s="8"/>
      <c r="D374" s="8"/>
      <c r="E374" s="8"/>
      <c r="F374" s="140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</row>
    <row r="375" spans="1:18" ht="15">
      <c r="A375" s="8"/>
      <c r="B375" s="8"/>
      <c r="C375" s="8"/>
      <c r="D375" s="8"/>
      <c r="E375" s="8"/>
      <c r="F375" s="140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</row>
    <row r="376" spans="1:18" ht="15">
      <c r="A376" s="8"/>
      <c r="B376" s="8"/>
      <c r="C376" s="8"/>
      <c r="D376" s="8"/>
      <c r="E376" s="8"/>
      <c r="F376" s="140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</row>
    <row r="377" spans="1:18" ht="15">
      <c r="A377" s="8"/>
      <c r="B377" s="8"/>
      <c r="C377" s="8"/>
      <c r="D377" s="8"/>
      <c r="E377" s="8"/>
      <c r="F377" s="140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</row>
    <row r="378" spans="1:18" ht="15">
      <c r="A378" s="8"/>
      <c r="B378" s="8"/>
      <c r="C378" s="8"/>
      <c r="D378" s="8"/>
      <c r="E378" s="8"/>
      <c r="F378" s="140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</row>
    <row r="379" spans="1:18" ht="15">
      <c r="A379" s="8"/>
      <c r="B379" s="8"/>
      <c r="C379" s="8"/>
      <c r="D379" s="8"/>
      <c r="E379" s="8"/>
      <c r="F379" s="140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</row>
    <row r="380" spans="1:18" ht="15">
      <c r="A380" s="8"/>
      <c r="B380" s="8"/>
      <c r="C380" s="8"/>
      <c r="D380" s="8"/>
      <c r="E380" s="8"/>
      <c r="F380" s="140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</row>
    <row r="381" spans="1:18" ht="15">
      <c r="A381" s="8"/>
      <c r="B381" s="8"/>
      <c r="C381" s="8"/>
      <c r="D381" s="8"/>
      <c r="E381" s="8"/>
      <c r="F381" s="140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</row>
    <row r="382" spans="1:18" ht="15">
      <c r="A382" s="8"/>
      <c r="B382" s="8"/>
      <c r="C382" s="8"/>
      <c r="D382" s="8"/>
      <c r="E382" s="8"/>
      <c r="F382" s="140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</row>
    <row r="383" spans="1:18" ht="15">
      <c r="A383" s="8"/>
      <c r="B383" s="8"/>
      <c r="C383" s="8"/>
      <c r="D383" s="8"/>
      <c r="E383" s="8"/>
      <c r="F383" s="140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</row>
    <row r="384" spans="1:18" ht="15">
      <c r="A384" s="8"/>
      <c r="B384" s="8"/>
      <c r="C384" s="8"/>
      <c r="D384" s="8"/>
      <c r="E384" s="8"/>
      <c r="F384" s="140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</row>
    <row r="385" spans="1:18" ht="15">
      <c r="A385" s="8"/>
      <c r="B385" s="8"/>
      <c r="C385" s="8"/>
      <c r="D385" s="8"/>
      <c r="E385" s="8"/>
      <c r="F385" s="140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</row>
    <row r="386" spans="1:18" ht="15">
      <c r="A386" s="8"/>
      <c r="B386" s="8"/>
      <c r="C386" s="8"/>
      <c r="D386" s="8"/>
      <c r="E386" s="8"/>
      <c r="F386" s="140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</row>
    <row r="387" spans="1:18" ht="15">
      <c r="A387" s="8"/>
      <c r="B387" s="8"/>
      <c r="C387" s="8"/>
      <c r="D387" s="8"/>
      <c r="E387" s="8"/>
      <c r="F387" s="140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</row>
    <row r="388" spans="1:18" ht="15">
      <c r="A388" s="8"/>
      <c r="B388" s="8"/>
      <c r="C388" s="8"/>
      <c r="D388" s="8"/>
      <c r="E388" s="8"/>
      <c r="F388" s="140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</row>
    <row r="389" spans="1:18" ht="15">
      <c r="A389" s="8"/>
      <c r="B389" s="8"/>
      <c r="C389" s="8"/>
      <c r="D389" s="8"/>
      <c r="E389" s="8"/>
      <c r="F389" s="140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</row>
    <row r="390" spans="1:18" ht="15">
      <c r="A390" s="8"/>
      <c r="B390" s="8"/>
      <c r="C390" s="8"/>
      <c r="D390" s="8"/>
      <c r="E390" s="8"/>
      <c r="F390" s="140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</row>
    <row r="391" spans="1:18" ht="15">
      <c r="A391" s="8"/>
      <c r="B391" s="8"/>
      <c r="C391" s="8"/>
      <c r="D391" s="8"/>
      <c r="E391" s="8"/>
      <c r="F391" s="140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</row>
    <row r="392" spans="1:18" ht="15">
      <c r="A392" s="8"/>
      <c r="B392" s="8"/>
      <c r="C392" s="8"/>
      <c r="D392" s="8"/>
      <c r="E392" s="8"/>
      <c r="F392" s="140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</row>
    <row r="393" spans="1:18" ht="15">
      <c r="A393" s="8"/>
      <c r="B393" s="8"/>
      <c r="C393" s="8"/>
      <c r="D393" s="8"/>
      <c r="E393" s="8"/>
      <c r="F393" s="140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</row>
    <row r="394" spans="1:18" ht="15">
      <c r="A394" s="8"/>
      <c r="B394" s="8"/>
      <c r="C394" s="8"/>
      <c r="D394" s="8"/>
      <c r="E394" s="8"/>
      <c r="F394" s="140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</row>
    <row r="395" spans="1:18" ht="15">
      <c r="A395" s="8"/>
      <c r="B395" s="8"/>
      <c r="C395" s="8"/>
      <c r="D395" s="8"/>
      <c r="E395" s="8"/>
      <c r="F395" s="140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</row>
    <row r="396" spans="1:18" ht="15">
      <c r="A396" s="8"/>
      <c r="B396" s="8"/>
      <c r="C396" s="8"/>
      <c r="D396" s="8"/>
      <c r="E396" s="8"/>
      <c r="F396" s="140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</row>
    <row r="397" spans="1:18" ht="15">
      <c r="A397" s="8"/>
      <c r="B397" s="8"/>
      <c r="C397" s="8"/>
      <c r="D397" s="8"/>
      <c r="E397" s="8"/>
      <c r="F397" s="140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</row>
    <row r="398" spans="1:18" ht="15">
      <c r="A398" s="8"/>
      <c r="B398" s="8"/>
      <c r="C398" s="8"/>
      <c r="D398" s="8"/>
      <c r="E398" s="8"/>
      <c r="F398" s="140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</row>
    <row r="399" spans="1:18" ht="15">
      <c r="A399" s="8"/>
      <c r="B399" s="8"/>
      <c r="C399" s="8"/>
      <c r="D399" s="8"/>
      <c r="E399" s="8"/>
      <c r="F399" s="140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</row>
    <row r="400" spans="1:18" ht="15">
      <c r="A400" s="8"/>
      <c r="B400" s="8"/>
      <c r="C400" s="8"/>
      <c r="D400" s="8"/>
      <c r="E400" s="8"/>
      <c r="F400" s="140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</row>
    <row r="401" spans="1:18" ht="15">
      <c r="A401" s="8"/>
      <c r="B401" s="8"/>
      <c r="C401" s="8"/>
      <c r="D401" s="8"/>
      <c r="E401" s="8"/>
      <c r="F401" s="140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</row>
    <row r="402" spans="1:18" ht="15">
      <c r="A402" s="8"/>
      <c r="B402" s="8"/>
      <c r="C402" s="8"/>
      <c r="D402" s="8"/>
      <c r="E402" s="8"/>
      <c r="F402" s="140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</row>
    <row r="403" spans="1:18" ht="15">
      <c r="A403" s="8"/>
      <c r="B403" s="8"/>
      <c r="C403" s="8"/>
      <c r="D403" s="8"/>
      <c r="E403" s="8"/>
      <c r="F403" s="140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</row>
    <row r="404" spans="1:18" ht="15">
      <c r="A404" s="8"/>
      <c r="B404" s="8"/>
      <c r="C404" s="8"/>
      <c r="D404" s="8"/>
      <c r="E404" s="8"/>
      <c r="F404" s="140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</row>
    <row r="405" spans="1:18" ht="15">
      <c r="A405" s="8"/>
      <c r="B405" s="8"/>
      <c r="C405" s="8"/>
      <c r="D405" s="8"/>
      <c r="E405" s="8"/>
      <c r="F405" s="140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</row>
    <row r="406" spans="1:18" ht="15">
      <c r="A406" s="8"/>
      <c r="B406" s="8"/>
      <c r="C406" s="8"/>
      <c r="D406" s="8"/>
      <c r="E406" s="8"/>
      <c r="F406" s="140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</row>
    <row r="407" spans="1:18" ht="15">
      <c r="A407" s="8"/>
      <c r="B407" s="8"/>
      <c r="C407" s="8"/>
      <c r="D407" s="8"/>
      <c r="E407" s="8"/>
      <c r="F407" s="140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</row>
    <row r="408" spans="1:18" ht="15">
      <c r="A408" s="8"/>
      <c r="B408" s="8"/>
      <c r="C408" s="8"/>
      <c r="D408" s="8"/>
      <c r="E408" s="8"/>
      <c r="F408" s="140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</row>
    <row r="409" spans="1:18" ht="15">
      <c r="A409" s="8"/>
      <c r="B409" s="8"/>
      <c r="C409" s="8"/>
      <c r="D409" s="8"/>
      <c r="E409" s="8"/>
      <c r="F409" s="140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</row>
    <row r="410" spans="1:18" ht="15">
      <c r="A410" s="8"/>
      <c r="B410" s="8"/>
      <c r="C410" s="8"/>
      <c r="D410" s="8"/>
      <c r="E410" s="8"/>
      <c r="F410" s="140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</row>
    <row r="411" spans="1:18" ht="15">
      <c r="A411" s="8"/>
      <c r="B411" s="8"/>
      <c r="C411" s="8"/>
      <c r="D411" s="8"/>
      <c r="E411" s="8"/>
      <c r="F411" s="140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</row>
    <row r="412" spans="1:18" ht="15">
      <c r="A412" s="8"/>
      <c r="B412" s="8"/>
      <c r="C412" s="8"/>
      <c r="D412" s="8"/>
      <c r="E412" s="8"/>
      <c r="F412" s="140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</row>
    <row r="413" spans="1:18" ht="15">
      <c r="A413" s="8"/>
      <c r="B413" s="8"/>
      <c r="C413" s="8"/>
      <c r="D413" s="8"/>
      <c r="E413" s="8"/>
      <c r="F413" s="140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</row>
    <row r="414" spans="1:18" ht="15">
      <c r="A414" s="8"/>
      <c r="B414" s="8"/>
      <c r="C414" s="8"/>
      <c r="D414" s="8"/>
      <c r="E414" s="8"/>
      <c r="F414" s="140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</row>
    <row r="415" spans="1:18" ht="15">
      <c r="A415" s="8"/>
      <c r="B415" s="8"/>
      <c r="C415" s="8"/>
      <c r="D415" s="8"/>
      <c r="E415" s="8"/>
      <c r="F415" s="140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</row>
    <row r="416" spans="1:18" ht="15">
      <c r="A416" s="8"/>
      <c r="B416" s="8"/>
      <c r="C416" s="8"/>
      <c r="D416" s="8"/>
      <c r="E416" s="8"/>
      <c r="F416" s="140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</row>
    <row r="417" spans="1:18" ht="15">
      <c r="A417" s="8"/>
      <c r="B417" s="8"/>
      <c r="C417" s="8"/>
      <c r="D417" s="8"/>
      <c r="E417" s="8"/>
      <c r="F417" s="140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</row>
    <row r="418" spans="1:18" ht="15">
      <c r="A418" s="8"/>
      <c r="B418" s="8"/>
      <c r="C418" s="8"/>
      <c r="D418" s="8"/>
      <c r="E418" s="8"/>
      <c r="F418" s="140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</row>
    <row r="419" spans="1:18" ht="15">
      <c r="A419" s="8"/>
      <c r="B419" s="8"/>
      <c r="C419" s="8"/>
      <c r="D419" s="8"/>
      <c r="E419" s="8"/>
      <c r="F419" s="140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</row>
    <row r="420" spans="1:18" ht="15">
      <c r="A420" s="8"/>
      <c r="B420" s="8"/>
      <c r="C420" s="8"/>
      <c r="D420" s="8"/>
      <c r="E420" s="8"/>
      <c r="F420" s="140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</row>
    <row r="421" spans="1:18" ht="15">
      <c r="A421" s="8"/>
      <c r="B421" s="8"/>
      <c r="C421" s="8"/>
      <c r="D421" s="8"/>
      <c r="E421" s="8"/>
      <c r="F421" s="140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</row>
    <row r="422" spans="1:18" ht="15">
      <c r="A422" s="8"/>
      <c r="B422" s="8"/>
      <c r="C422" s="8"/>
      <c r="D422" s="8"/>
      <c r="E422" s="8"/>
      <c r="F422" s="140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</row>
    <row r="423" spans="1:18" ht="15">
      <c r="A423" s="8"/>
      <c r="B423" s="8"/>
      <c r="C423" s="8"/>
      <c r="D423" s="8"/>
      <c r="E423" s="8"/>
      <c r="F423" s="140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</row>
    <row r="424" spans="1:18" ht="15">
      <c r="A424" s="8"/>
      <c r="B424" s="8"/>
      <c r="C424" s="8"/>
      <c r="D424" s="8"/>
      <c r="E424" s="8"/>
      <c r="F424" s="140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</row>
    <row r="425" spans="1:18" ht="15">
      <c r="A425" s="8"/>
      <c r="B425" s="8"/>
      <c r="C425" s="8"/>
      <c r="D425" s="8"/>
      <c r="E425" s="8"/>
      <c r="F425" s="140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</row>
    <row r="426" spans="1:18" ht="15">
      <c r="A426" s="8"/>
      <c r="B426" s="8"/>
      <c r="C426" s="8"/>
      <c r="D426" s="8"/>
      <c r="E426" s="8"/>
      <c r="F426" s="140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</row>
    <row r="427" spans="1:18" ht="15">
      <c r="A427" s="8"/>
      <c r="B427" s="8"/>
      <c r="C427" s="8"/>
      <c r="D427" s="8"/>
      <c r="E427" s="8"/>
      <c r="F427" s="140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</row>
    <row r="428" spans="1:18" ht="15">
      <c r="A428" s="8"/>
      <c r="B428" s="8"/>
      <c r="C428" s="8"/>
      <c r="D428" s="8"/>
      <c r="E428" s="8"/>
      <c r="F428" s="140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</row>
    <row r="429" spans="1:18" ht="15">
      <c r="A429" s="8"/>
      <c r="B429" s="8"/>
      <c r="C429" s="8"/>
      <c r="D429" s="8"/>
      <c r="E429" s="8"/>
      <c r="F429" s="140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</row>
    <row r="430" spans="1:18" ht="15">
      <c r="A430" s="8"/>
      <c r="B430" s="8"/>
      <c r="C430" s="8"/>
      <c r="D430" s="8"/>
      <c r="E430" s="8"/>
      <c r="F430" s="140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</row>
    <row r="431" spans="1:18" ht="15">
      <c r="A431" s="8"/>
      <c r="B431" s="8"/>
      <c r="C431" s="8"/>
      <c r="D431" s="8"/>
      <c r="E431" s="8"/>
      <c r="F431" s="140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</row>
    <row r="432" spans="1:18" ht="15">
      <c r="A432" s="8"/>
      <c r="B432" s="8"/>
      <c r="C432" s="8"/>
      <c r="D432" s="8"/>
      <c r="E432" s="8"/>
      <c r="F432" s="140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</row>
    <row r="433" spans="1:18" ht="15">
      <c r="A433" s="8"/>
      <c r="B433" s="8"/>
      <c r="C433" s="8"/>
      <c r="D433" s="8"/>
      <c r="E433" s="8"/>
      <c r="F433" s="140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</row>
    <row r="434" spans="1:18" ht="15">
      <c r="A434" s="8"/>
      <c r="B434" s="8"/>
      <c r="C434" s="8"/>
      <c r="D434" s="8"/>
      <c r="E434" s="8"/>
      <c r="F434" s="140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</row>
    <row r="435" spans="1:18" ht="15">
      <c r="A435" s="8"/>
      <c r="B435" s="8"/>
      <c r="C435" s="8"/>
      <c r="D435" s="8"/>
      <c r="E435" s="8"/>
      <c r="F435" s="140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</row>
  </sheetData>
  <sheetProtection/>
  <mergeCells count="46">
    <mergeCell ref="H29:H30"/>
    <mergeCell ref="A2:A7"/>
    <mergeCell ref="B2:B7"/>
    <mergeCell ref="G2:J3"/>
    <mergeCell ref="K2:L2"/>
    <mergeCell ref="K3:L3"/>
    <mergeCell ref="G4:G7"/>
    <mergeCell ref="I5:I7"/>
    <mergeCell ref="H4:H7"/>
    <mergeCell ref="I4:J4"/>
    <mergeCell ref="A29:A30"/>
    <mergeCell ref="B29:B30"/>
    <mergeCell ref="C29:C30"/>
    <mergeCell ref="D29:D30"/>
    <mergeCell ref="F29:F30"/>
    <mergeCell ref="G29:G30"/>
    <mergeCell ref="K4:K7"/>
    <mergeCell ref="O29:O30"/>
    <mergeCell ref="P29:P30"/>
    <mergeCell ref="Q29:Q30"/>
    <mergeCell ref="M29:M30"/>
    <mergeCell ref="N29:N30"/>
    <mergeCell ref="J86:L86"/>
    <mergeCell ref="K80:L80"/>
    <mergeCell ref="A81:H86"/>
    <mergeCell ref="I81:I86"/>
    <mergeCell ref="J81:L81"/>
    <mergeCell ref="J82:L82"/>
    <mergeCell ref="J83:L83"/>
    <mergeCell ref="J84:L84"/>
    <mergeCell ref="I29:I30"/>
    <mergeCell ref="J29:J30"/>
    <mergeCell ref="K29:K30"/>
    <mergeCell ref="L29:L30"/>
    <mergeCell ref="J85:L85"/>
    <mergeCell ref="M2:R3"/>
    <mergeCell ref="M4:N4"/>
    <mergeCell ref="O4:P4"/>
    <mergeCell ref="Q4:R4"/>
    <mergeCell ref="L4:L7"/>
    <mergeCell ref="C3:C7"/>
    <mergeCell ref="D3:D7"/>
    <mergeCell ref="E3:E7"/>
    <mergeCell ref="F2:F7"/>
    <mergeCell ref="C2:E2"/>
    <mergeCell ref="J5:J7"/>
  </mergeCells>
  <printOptions/>
  <pageMargins left="0.47" right="0.2362204724409449" top="0.83" bottom="0.15748031496062992" header="0.65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25"/>
  <sheetViews>
    <sheetView zoomScalePageLayoutView="0" workbookViewId="0" topLeftCell="A7">
      <selection activeCell="A17" sqref="A17"/>
      <selection activeCell="A15" sqref="A15"/>
    </sheetView>
  </sheetViews>
  <sheetFormatPr defaultColWidth="9.140625" defaultRowHeight="15"/>
  <cols>
    <col min="1" max="1" width="176.8515625" style="0" customWidth="1"/>
    <col min="2" max="2" width="9.140625" style="0" customWidth="1"/>
  </cols>
  <sheetData>
    <row r="1" ht="18.75">
      <c r="A1" s="43" t="s">
        <v>123</v>
      </c>
    </row>
    <row r="2" ht="18.75">
      <c r="A2" s="43" t="s">
        <v>233</v>
      </c>
    </row>
    <row r="3" ht="19.5">
      <c r="A3" s="49" t="s">
        <v>364</v>
      </c>
    </row>
    <row r="4" ht="2.25" customHeight="1">
      <c r="A4" s="43" t="s">
        <v>125</v>
      </c>
    </row>
    <row r="5" ht="18.75">
      <c r="A5" s="43"/>
    </row>
    <row r="6" ht="18.75">
      <c r="A6" s="43" t="s">
        <v>126</v>
      </c>
    </row>
    <row r="7" ht="64.5" customHeight="1">
      <c r="A7" s="52" t="s">
        <v>153</v>
      </c>
    </row>
    <row r="8" ht="18.75">
      <c r="A8" s="45"/>
    </row>
    <row r="9" ht="18.75">
      <c r="A9" s="45" t="s">
        <v>154</v>
      </c>
    </row>
    <row r="10" ht="39.75" thickBot="1">
      <c r="A10" s="211" t="s">
        <v>363</v>
      </c>
    </row>
    <row r="11" ht="15">
      <c r="A11" s="47" t="s">
        <v>124</v>
      </c>
    </row>
    <row r="12" ht="33.75" customHeight="1">
      <c r="A12" s="45" t="s">
        <v>129</v>
      </c>
    </row>
    <row r="13" ht="42" customHeight="1" thickBot="1">
      <c r="A13" s="50" t="s">
        <v>360</v>
      </c>
    </row>
    <row r="14" ht="15">
      <c r="A14" s="47" t="s">
        <v>128</v>
      </c>
    </row>
    <row r="15" ht="18.75">
      <c r="A15" s="45"/>
    </row>
    <row r="16" ht="5.25" customHeight="1">
      <c r="A16" s="48"/>
    </row>
    <row r="17" ht="24" customHeight="1">
      <c r="A17" s="51" t="s">
        <v>132</v>
      </c>
    </row>
    <row r="18" ht="24" customHeight="1">
      <c r="A18" s="51" t="s">
        <v>133</v>
      </c>
    </row>
    <row r="19" ht="20.25" customHeight="1">
      <c r="A19" s="51" t="s">
        <v>131</v>
      </c>
    </row>
    <row r="20" ht="27.75" customHeight="1">
      <c r="A20" s="51" t="s">
        <v>130</v>
      </c>
    </row>
    <row r="21" ht="25.5" customHeight="1">
      <c r="A21" s="51" t="s">
        <v>365</v>
      </c>
    </row>
    <row r="22" ht="23.25" customHeight="1">
      <c r="A22" s="51" t="s">
        <v>134</v>
      </c>
    </row>
    <row r="23" ht="18.75">
      <c r="A23" s="44"/>
    </row>
    <row r="24" ht="18.75">
      <c r="A24" s="46" t="s">
        <v>310</v>
      </c>
    </row>
    <row r="25" ht="18.75">
      <c r="A25" s="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B29"/>
  <sheetViews>
    <sheetView zoomScalePageLayoutView="0" workbookViewId="0" topLeftCell="A16">
      <selection activeCell="B16" sqref="B16:B17"/>
      <selection activeCell="J6" sqref="J6"/>
    </sheetView>
  </sheetViews>
  <sheetFormatPr defaultColWidth="9.140625" defaultRowHeight="15"/>
  <cols>
    <col min="1" max="1" width="13.8515625" style="0" customWidth="1"/>
    <col min="2" max="2" width="78.421875" style="0" customWidth="1"/>
  </cols>
  <sheetData>
    <row r="2" spans="1:2" ht="43.5" customHeight="1">
      <c r="A2" s="250" t="s">
        <v>361</v>
      </c>
      <c r="B2" s="250"/>
    </row>
    <row r="3" spans="1:2" ht="18.75">
      <c r="A3" s="227">
        <v>42754</v>
      </c>
      <c r="B3" s="55" t="s">
        <v>137</v>
      </c>
    </row>
    <row r="4" ht="18.75">
      <c r="A4" s="54" t="s">
        <v>128</v>
      </c>
    </row>
    <row r="5" ht="19.5" thickBot="1">
      <c r="A5" s="6"/>
    </row>
    <row r="6" spans="1:2" ht="19.5" thickBot="1">
      <c r="A6" s="17" t="s">
        <v>135</v>
      </c>
      <c r="B6" s="53" t="s">
        <v>136</v>
      </c>
    </row>
    <row r="7" spans="1:2" ht="19.5" thickBot="1">
      <c r="A7" s="30"/>
      <c r="B7" s="62" t="s">
        <v>138</v>
      </c>
    </row>
    <row r="8" spans="1:2" ht="16.5" thickBot="1">
      <c r="A8" s="31">
        <v>1</v>
      </c>
      <c r="B8" s="59" t="s">
        <v>148</v>
      </c>
    </row>
    <row r="9" spans="1:2" ht="16.5" thickBot="1">
      <c r="A9" s="31">
        <v>2</v>
      </c>
      <c r="B9" s="59" t="s">
        <v>149</v>
      </c>
    </row>
    <row r="10" spans="1:2" ht="16.5" thickBot="1">
      <c r="A10" s="31">
        <v>3</v>
      </c>
      <c r="B10" s="60" t="s">
        <v>146</v>
      </c>
    </row>
    <row r="11" spans="1:2" ht="19.5" thickBot="1">
      <c r="A11" s="31"/>
      <c r="B11" s="63" t="s">
        <v>139</v>
      </c>
    </row>
    <row r="12" spans="1:2" ht="16.5" thickBot="1">
      <c r="A12" s="31">
        <v>4</v>
      </c>
      <c r="B12" s="59" t="s">
        <v>150</v>
      </c>
    </row>
    <row r="13" spans="1:2" ht="16.5" thickBot="1">
      <c r="A13" s="31">
        <v>5</v>
      </c>
      <c r="B13" s="59" t="s">
        <v>151</v>
      </c>
    </row>
    <row r="14" spans="1:2" ht="16.5" thickBot="1">
      <c r="A14" s="31">
        <v>6</v>
      </c>
      <c r="B14" s="61" t="s">
        <v>147</v>
      </c>
    </row>
    <row r="15" spans="1:2" ht="19.5" thickBot="1">
      <c r="A15" s="31"/>
      <c r="B15" s="63" t="s">
        <v>140</v>
      </c>
    </row>
    <row r="16" spans="1:2" ht="16.5" thickBot="1">
      <c r="A16" s="56">
        <v>7</v>
      </c>
      <c r="B16" s="59" t="s">
        <v>152</v>
      </c>
    </row>
    <row r="17" spans="1:2" ht="16.5" thickBot="1">
      <c r="A17" s="56">
        <v>8</v>
      </c>
      <c r="B17" s="61" t="s">
        <v>141</v>
      </c>
    </row>
    <row r="18" spans="1:2" ht="19.5" thickBot="1">
      <c r="A18" s="28"/>
      <c r="B18" s="64" t="s">
        <v>19</v>
      </c>
    </row>
    <row r="19" spans="1:2" ht="16.5" thickBot="1">
      <c r="A19" s="57">
        <v>9</v>
      </c>
      <c r="B19" s="58" t="s">
        <v>142</v>
      </c>
    </row>
    <row r="20" spans="1:2" ht="16.5" thickBot="1">
      <c r="A20" s="57">
        <v>10</v>
      </c>
      <c r="B20" s="58" t="s">
        <v>31</v>
      </c>
    </row>
    <row r="21" spans="1:2" ht="16.5" thickBot="1">
      <c r="A21" s="57">
        <v>11</v>
      </c>
      <c r="B21" s="58" t="s">
        <v>24</v>
      </c>
    </row>
    <row r="22" spans="1:2" ht="16.5" thickBot="1">
      <c r="A22" s="57">
        <v>12</v>
      </c>
      <c r="B22" s="58" t="s">
        <v>25</v>
      </c>
    </row>
    <row r="23" spans="1:2" ht="16.5" thickBot="1">
      <c r="A23" s="57">
        <v>13</v>
      </c>
      <c r="B23" s="58" t="s">
        <v>144</v>
      </c>
    </row>
    <row r="24" spans="1:2" ht="16.5" thickBot="1">
      <c r="A24" s="57">
        <v>14</v>
      </c>
      <c r="B24" s="58" t="s">
        <v>143</v>
      </c>
    </row>
    <row r="25" spans="1:2" ht="16.5" thickBot="1">
      <c r="A25" s="57">
        <v>15</v>
      </c>
      <c r="B25" s="58" t="s">
        <v>26</v>
      </c>
    </row>
    <row r="26" spans="1:2" ht="16.5" thickBot="1">
      <c r="A26" s="57">
        <v>16</v>
      </c>
      <c r="B26" s="58" t="s">
        <v>145</v>
      </c>
    </row>
    <row r="27" spans="1:2" ht="16.5" thickBot="1">
      <c r="A27" s="57">
        <v>17</v>
      </c>
      <c r="B27" s="58" t="s">
        <v>28</v>
      </c>
    </row>
    <row r="28" spans="1:2" ht="16.5" thickBot="1">
      <c r="A28" s="57">
        <v>18</v>
      </c>
      <c r="B28" s="58" t="s">
        <v>32</v>
      </c>
    </row>
    <row r="29" spans="1:2" ht="16.5" thickBot="1">
      <c r="A29" s="57">
        <v>19</v>
      </c>
      <c r="B29" s="58" t="s">
        <v>33</v>
      </c>
    </row>
  </sheetData>
  <sheetProtection/>
  <mergeCells count="1">
    <mergeCell ref="A2:B2"/>
  </mergeCells>
  <printOptions/>
  <pageMargins left="0.67" right="0.26" top="0.75" bottom="0.75" header="0.27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31"/>
  <sheetViews>
    <sheetView view="pageBreakPreview" zoomScale="98" zoomScaleSheetLayoutView="98" zoomScalePageLayoutView="0" workbookViewId="0" topLeftCell="A323">
      <selection activeCell="C82" sqref="C82:C83"/>
      <selection activeCell="E207" sqref="E207:BE207"/>
    </sheetView>
  </sheetViews>
  <sheetFormatPr defaultColWidth="9.140625" defaultRowHeight="15"/>
  <cols>
    <col min="1" max="1" width="7.140625" style="65" customWidth="1"/>
    <col min="2" max="2" width="12.00390625" style="65" customWidth="1"/>
    <col min="3" max="3" width="52.00390625" style="65" customWidth="1"/>
    <col min="4" max="4" width="9.140625" style="182" customWidth="1"/>
    <col min="5" max="57" width="10.7109375" style="65" customWidth="1"/>
    <col min="58" max="58" width="10.7109375" style="219" customWidth="1"/>
    <col min="59" max="59" width="11.00390625" style="219" customWidth="1"/>
    <col min="60" max="16384" width="9.140625" style="65" customWidth="1"/>
  </cols>
  <sheetData>
    <row r="1" spans="1:12" ht="26.25" customHeight="1">
      <c r="A1" s="179"/>
      <c r="B1" s="180" t="s">
        <v>288</v>
      </c>
      <c r="C1" s="181"/>
      <c r="E1" s="253" t="s">
        <v>187</v>
      </c>
      <c r="F1" s="253"/>
      <c r="G1" s="253"/>
      <c r="H1" s="253"/>
      <c r="I1" s="253"/>
      <c r="J1" s="253"/>
      <c r="K1" s="253"/>
      <c r="L1" s="253"/>
    </row>
    <row r="2" spans="1:59" ht="83.25" customHeight="1">
      <c r="A2" s="254" t="s">
        <v>156</v>
      </c>
      <c r="B2" s="254" t="s">
        <v>0</v>
      </c>
      <c r="C2" s="254" t="s">
        <v>157</v>
      </c>
      <c r="D2" s="255" t="s">
        <v>158</v>
      </c>
      <c r="E2" s="184" t="s">
        <v>317</v>
      </c>
      <c r="F2" s="251" t="s">
        <v>159</v>
      </c>
      <c r="G2" s="251"/>
      <c r="H2" s="251"/>
      <c r="I2" s="184" t="s">
        <v>318</v>
      </c>
      <c r="J2" s="251" t="s">
        <v>160</v>
      </c>
      <c r="K2" s="251"/>
      <c r="L2" s="251"/>
      <c r="M2" s="251"/>
      <c r="N2" s="184" t="s">
        <v>319</v>
      </c>
      <c r="O2" s="251" t="s">
        <v>161</v>
      </c>
      <c r="P2" s="251"/>
      <c r="Q2" s="251"/>
      <c r="R2" s="184" t="s">
        <v>320</v>
      </c>
      <c r="S2" s="251" t="s">
        <v>162</v>
      </c>
      <c r="T2" s="251"/>
      <c r="U2" s="251"/>
      <c r="V2" s="184" t="s">
        <v>321</v>
      </c>
      <c r="W2" s="251" t="s">
        <v>163</v>
      </c>
      <c r="X2" s="251"/>
      <c r="Y2" s="251"/>
      <c r="Z2" s="251"/>
      <c r="AA2" s="184" t="s">
        <v>322</v>
      </c>
      <c r="AB2" s="251" t="s">
        <v>164</v>
      </c>
      <c r="AC2" s="251"/>
      <c r="AD2" s="251"/>
      <c r="AE2" s="184" t="s">
        <v>323</v>
      </c>
      <c r="AF2" s="251" t="s">
        <v>165</v>
      </c>
      <c r="AG2" s="251"/>
      <c r="AH2" s="251"/>
      <c r="AI2" s="184" t="s">
        <v>324</v>
      </c>
      <c r="AJ2" s="251" t="s">
        <v>166</v>
      </c>
      <c r="AK2" s="251"/>
      <c r="AL2" s="251"/>
      <c r="AM2" s="251"/>
      <c r="AN2" s="184" t="s">
        <v>325</v>
      </c>
      <c r="AO2" s="251" t="s">
        <v>167</v>
      </c>
      <c r="AP2" s="251"/>
      <c r="AQ2" s="251"/>
      <c r="AR2" s="184" t="s">
        <v>326</v>
      </c>
      <c r="AS2" s="251" t="s">
        <v>168</v>
      </c>
      <c r="AT2" s="251"/>
      <c r="AU2" s="251"/>
      <c r="AV2" s="184" t="s">
        <v>327</v>
      </c>
      <c r="AW2" s="251" t="s">
        <v>169</v>
      </c>
      <c r="AX2" s="251"/>
      <c r="AY2" s="251"/>
      <c r="AZ2" s="251"/>
      <c r="BA2" s="184" t="s">
        <v>328</v>
      </c>
      <c r="BB2" s="251" t="s">
        <v>170</v>
      </c>
      <c r="BC2" s="251"/>
      <c r="BD2" s="251"/>
      <c r="BE2" s="184" t="s">
        <v>329</v>
      </c>
      <c r="BF2" s="252"/>
      <c r="BG2" s="252" t="s">
        <v>284</v>
      </c>
    </row>
    <row r="3" spans="1:59" s="185" customFormat="1" ht="19.5" customHeight="1">
      <c r="A3" s="254"/>
      <c r="B3" s="254"/>
      <c r="C3" s="254"/>
      <c r="D3" s="255"/>
      <c r="E3" s="256" t="s">
        <v>171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2"/>
      <c r="BG3" s="252"/>
    </row>
    <row r="4" spans="1:59" ht="22.5" customHeight="1">
      <c r="A4" s="254"/>
      <c r="B4" s="254"/>
      <c r="C4" s="254"/>
      <c r="D4" s="255"/>
      <c r="E4" s="186">
        <v>36</v>
      </c>
      <c r="F4" s="186">
        <v>37</v>
      </c>
      <c r="G4" s="186">
        <v>38</v>
      </c>
      <c r="H4" s="186">
        <v>39</v>
      </c>
      <c r="I4" s="186">
        <v>40</v>
      </c>
      <c r="J4" s="186">
        <v>41</v>
      </c>
      <c r="K4" s="186">
        <v>42</v>
      </c>
      <c r="L4" s="186">
        <v>43</v>
      </c>
      <c r="M4" s="186">
        <v>44</v>
      </c>
      <c r="N4" s="186">
        <v>45</v>
      </c>
      <c r="O4" s="186">
        <v>46</v>
      </c>
      <c r="P4" s="186">
        <v>47</v>
      </c>
      <c r="Q4" s="186">
        <v>48</v>
      </c>
      <c r="R4" s="186">
        <v>49</v>
      </c>
      <c r="S4" s="186">
        <v>50</v>
      </c>
      <c r="T4" s="186">
        <v>51</v>
      </c>
      <c r="U4" s="186">
        <v>52</v>
      </c>
      <c r="V4" s="186">
        <v>53</v>
      </c>
      <c r="W4" s="186">
        <v>1</v>
      </c>
      <c r="X4" s="186">
        <v>2</v>
      </c>
      <c r="Y4" s="186">
        <v>3</v>
      </c>
      <c r="Z4" s="186">
        <v>4</v>
      </c>
      <c r="AA4" s="186">
        <v>5</v>
      </c>
      <c r="AB4" s="186">
        <v>6</v>
      </c>
      <c r="AC4" s="186">
        <v>7</v>
      </c>
      <c r="AD4" s="186">
        <v>8</v>
      </c>
      <c r="AE4" s="186">
        <v>9</v>
      </c>
      <c r="AF4" s="186">
        <v>10</v>
      </c>
      <c r="AG4" s="186">
        <v>11</v>
      </c>
      <c r="AH4" s="186">
        <v>12</v>
      </c>
      <c r="AI4" s="186">
        <v>13</v>
      </c>
      <c r="AJ4" s="186">
        <v>14</v>
      </c>
      <c r="AK4" s="186">
        <v>15</v>
      </c>
      <c r="AL4" s="186">
        <v>16</v>
      </c>
      <c r="AM4" s="186">
        <v>17</v>
      </c>
      <c r="AN4" s="186">
        <v>18</v>
      </c>
      <c r="AO4" s="186">
        <v>19</v>
      </c>
      <c r="AP4" s="186">
        <v>20</v>
      </c>
      <c r="AQ4" s="186">
        <v>21</v>
      </c>
      <c r="AR4" s="186">
        <v>22</v>
      </c>
      <c r="AS4" s="186">
        <v>23</v>
      </c>
      <c r="AT4" s="186">
        <v>24</v>
      </c>
      <c r="AU4" s="186">
        <v>25</v>
      </c>
      <c r="AV4" s="186">
        <v>26</v>
      </c>
      <c r="AW4" s="186">
        <v>27</v>
      </c>
      <c r="AX4" s="186">
        <v>28</v>
      </c>
      <c r="AY4" s="186">
        <v>29</v>
      </c>
      <c r="AZ4" s="186">
        <v>30</v>
      </c>
      <c r="BA4" s="186">
        <v>31</v>
      </c>
      <c r="BB4" s="186">
        <v>32</v>
      </c>
      <c r="BC4" s="186">
        <v>33</v>
      </c>
      <c r="BD4" s="186">
        <v>34</v>
      </c>
      <c r="BE4" s="186">
        <v>35</v>
      </c>
      <c r="BF4" s="252"/>
      <c r="BG4" s="252"/>
    </row>
    <row r="5" spans="1:59" ht="15.75">
      <c r="A5" s="254"/>
      <c r="B5" s="254"/>
      <c r="C5" s="254"/>
      <c r="D5" s="255"/>
      <c r="E5" s="257" t="s">
        <v>185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2"/>
      <c r="BG5" s="252"/>
    </row>
    <row r="6" spans="1:59" ht="17.25">
      <c r="A6" s="254"/>
      <c r="B6" s="254"/>
      <c r="C6" s="254"/>
      <c r="D6" s="255"/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186">
        <v>7</v>
      </c>
      <c r="L6" s="186">
        <v>8</v>
      </c>
      <c r="M6" s="186">
        <v>9</v>
      </c>
      <c r="N6" s="186">
        <v>10</v>
      </c>
      <c r="O6" s="186">
        <v>11</v>
      </c>
      <c r="P6" s="186">
        <v>12</v>
      </c>
      <c r="Q6" s="186">
        <v>13</v>
      </c>
      <c r="R6" s="186">
        <v>14</v>
      </c>
      <c r="S6" s="186">
        <v>15</v>
      </c>
      <c r="T6" s="186">
        <v>16</v>
      </c>
      <c r="U6" s="186">
        <v>17</v>
      </c>
      <c r="V6" s="186">
        <v>18</v>
      </c>
      <c r="W6" s="186">
        <v>19</v>
      </c>
      <c r="X6" s="186">
        <v>20</v>
      </c>
      <c r="Y6" s="186">
        <v>21</v>
      </c>
      <c r="Z6" s="186">
        <v>22</v>
      </c>
      <c r="AA6" s="186">
        <v>23</v>
      </c>
      <c r="AB6" s="186">
        <v>24</v>
      </c>
      <c r="AC6" s="186">
        <v>25</v>
      </c>
      <c r="AD6" s="186">
        <v>26</v>
      </c>
      <c r="AE6" s="186">
        <v>27</v>
      </c>
      <c r="AF6" s="186">
        <v>28</v>
      </c>
      <c r="AG6" s="186">
        <v>29</v>
      </c>
      <c r="AH6" s="186">
        <v>30</v>
      </c>
      <c r="AI6" s="186">
        <v>31</v>
      </c>
      <c r="AJ6" s="186">
        <v>32</v>
      </c>
      <c r="AK6" s="186">
        <v>33</v>
      </c>
      <c r="AL6" s="186">
        <v>34</v>
      </c>
      <c r="AM6" s="186">
        <v>35</v>
      </c>
      <c r="AN6" s="186">
        <v>36</v>
      </c>
      <c r="AO6" s="186">
        <v>37</v>
      </c>
      <c r="AP6" s="186">
        <v>38</v>
      </c>
      <c r="AQ6" s="186">
        <v>39</v>
      </c>
      <c r="AR6" s="186">
        <v>40</v>
      </c>
      <c r="AS6" s="186">
        <v>41</v>
      </c>
      <c r="AT6" s="186">
        <v>42</v>
      </c>
      <c r="AU6" s="186">
        <v>43</v>
      </c>
      <c r="AV6" s="186">
        <v>44</v>
      </c>
      <c r="AW6" s="186">
        <v>45</v>
      </c>
      <c r="AX6" s="186">
        <v>46</v>
      </c>
      <c r="AY6" s="186">
        <v>47</v>
      </c>
      <c r="AZ6" s="186">
        <v>48</v>
      </c>
      <c r="BA6" s="186">
        <v>49</v>
      </c>
      <c r="BB6" s="186">
        <v>50</v>
      </c>
      <c r="BC6" s="186">
        <v>51</v>
      </c>
      <c r="BD6" s="186">
        <v>52</v>
      </c>
      <c r="BE6" s="186">
        <v>53</v>
      </c>
      <c r="BF6" s="252"/>
      <c r="BG6" s="252"/>
    </row>
    <row r="7" spans="1:59" ht="18.75" customHeight="1" hidden="1">
      <c r="A7" s="278" t="s">
        <v>8</v>
      </c>
      <c r="B7" s="258" t="s">
        <v>172</v>
      </c>
      <c r="C7" s="258" t="s">
        <v>19</v>
      </c>
      <c r="D7" s="187" t="s">
        <v>173</v>
      </c>
      <c r="E7" s="188">
        <f>E9+E31</f>
        <v>0</v>
      </c>
      <c r="F7" s="188">
        <f aca="true" t="shared" si="0" ref="F7:U8">F9+F31</f>
        <v>0</v>
      </c>
      <c r="G7" s="188">
        <f t="shared" si="0"/>
        <v>0</v>
      </c>
      <c r="H7" s="188">
        <f t="shared" si="0"/>
        <v>0</v>
      </c>
      <c r="I7" s="188">
        <f t="shared" si="0"/>
        <v>0</v>
      </c>
      <c r="J7" s="188">
        <f t="shared" si="0"/>
        <v>0</v>
      </c>
      <c r="K7" s="188">
        <f t="shared" si="0"/>
        <v>0</v>
      </c>
      <c r="L7" s="188">
        <f t="shared" si="0"/>
        <v>0</v>
      </c>
      <c r="M7" s="188">
        <f t="shared" si="0"/>
        <v>0</v>
      </c>
      <c r="N7" s="188">
        <f t="shared" si="0"/>
        <v>0</v>
      </c>
      <c r="O7" s="188">
        <f t="shared" si="0"/>
        <v>0</v>
      </c>
      <c r="P7" s="188">
        <f t="shared" si="0"/>
        <v>0</v>
      </c>
      <c r="Q7" s="188">
        <f t="shared" si="0"/>
        <v>0</v>
      </c>
      <c r="R7" s="188">
        <f t="shared" si="0"/>
        <v>0</v>
      </c>
      <c r="S7" s="188">
        <f t="shared" si="0"/>
        <v>0</v>
      </c>
      <c r="T7" s="188">
        <f t="shared" si="0"/>
        <v>0</v>
      </c>
      <c r="U7" s="188">
        <f t="shared" si="0"/>
        <v>0</v>
      </c>
      <c r="V7" s="188"/>
      <c r="W7" s="188">
        <f aca="true" t="shared" si="1" ref="W7:BE8">W9+W31</f>
        <v>0</v>
      </c>
      <c r="X7" s="188">
        <f t="shared" si="1"/>
        <v>0</v>
      </c>
      <c r="Y7" s="188">
        <f t="shared" si="1"/>
        <v>0</v>
      </c>
      <c r="Z7" s="188">
        <f t="shared" si="1"/>
        <v>0</v>
      </c>
      <c r="AA7" s="188">
        <f t="shared" si="1"/>
        <v>0</v>
      </c>
      <c r="AB7" s="188">
        <f t="shared" si="1"/>
        <v>0</v>
      </c>
      <c r="AC7" s="188">
        <f t="shared" si="1"/>
        <v>0</v>
      </c>
      <c r="AD7" s="188">
        <f t="shared" si="1"/>
        <v>0</v>
      </c>
      <c r="AE7" s="188">
        <f t="shared" si="1"/>
        <v>0</v>
      </c>
      <c r="AF7" s="188">
        <f t="shared" si="1"/>
        <v>0</v>
      </c>
      <c r="AG7" s="188">
        <f t="shared" si="1"/>
        <v>0</v>
      </c>
      <c r="AH7" s="188">
        <f t="shared" si="1"/>
        <v>0</v>
      </c>
      <c r="AI7" s="188">
        <f t="shared" si="1"/>
        <v>0</v>
      </c>
      <c r="AJ7" s="188">
        <f t="shared" si="1"/>
        <v>0</v>
      </c>
      <c r="AK7" s="188">
        <f t="shared" si="1"/>
        <v>0</v>
      </c>
      <c r="AL7" s="188">
        <f t="shared" si="1"/>
        <v>0</v>
      </c>
      <c r="AM7" s="188">
        <f t="shared" si="1"/>
        <v>0</v>
      </c>
      <c r="AN7" s="188">
        <f t="shared" si="1"/>
        <v>0</v>
      </c>
      <c r="AO7" s="188">
        <f t="shared" si="1"/>
        <v>0</v>
      </c>
      <c r="AP7" s="188">
        <f t="shared" si="1"/>
        <v>0</v>
      </c>
      <c r="AQ7" s="188">
        <f t="shared" si="1"/>
        <v>0</v>
      </c>
      <c r="AR7" s="188">
        <f t="shared" si="1"/>
        <v>0</v>
      </c>
      <c r="AS7" s="188">
        <f t="shared" si="1"/>
        <v>0</v>
      </c>
      <c r="AT7" s="188">
        <f t="shared" si="1"/>
        <v>0</v>
      </c>
      <c r="AU7" s="188">
        <f t="shared" si="1"/>
        <v>0</v>
      </c>
      <c r="AV7" s="188" t="e">
        <f t="shared" si="1"/>
        <v>#VALUE!</v>
      </c>
      <c r="AW7" s="188">
        <f t="shared" si="1"/>
        <v>0</v>
      </c>
      <c r="AX7" s="188">
        <f t="shared" si="1"/>
        <v>0</v>
      </c>
      <c r="AY7" s="188">
        <f t="shared" si="1"/>
        <v>0</v>
      </c>
      <c r="AZ7" s="188">
        <f t="shared" si="1"/>
        <v>0</v>
      </c>
      <c r="BA7" s="188">
        <f t="shared" si="1"/>
        <v>0</v>
      </c>
      <c r="BB7" s="188">
        <f t="shared" si="1"/>
        <v>0</v>
      </c>
      <c r="BC7" s="188">
        <f t="shared" si="1"/>
        <v>0</v>
      </c>
      <c r="BD7" s="188">
        <f t="shared" si="1"/>
        <v>0</v>
      </c>
      <c r="BE7" s="188">
        <f t="shared" si="1"/>
        <v>0</v>
      </c>
      <c r="BF7" s="220">
        <f>BF9+BF31</f>
        <v>0</v>
      </c>
      <c r="BG7" s="218"/>
    </row>
    <row r="8" spans="1:59" ht="32.25" customHeight="1">
      <c r="A8" s="278"/>
      <c r="B8" s="258"/>
      <c r="C8" s="258"/>
      <c r="D8" s="187"/>
      <c r="E8" s="188">
        <f>E10+E32</f>
        <v>0</v>
      </c>
      <c r="F8" s="188">
        <f t="shared" si="0"/>
        <v>0</v>
      </c>
      <c r="G8" s="188">
        <f t="shared" si="0"/>
        <v>0</v>
      </c>
      <c r="H8" s="188">
        <f t="shared" si="0"/>
        <v>0</v>
      </c>
      <c r="I8" s="188">
        <f t="shared" si="0"/>
        <v>0</v>
      </c>
      <c r="J8" s="188">
        <f t="shared" si="0"/>
        <v>0</v>
      </c>
      <c r="K8" s="188">
        <f t="shared" si="0"/>
        <v>0</v>
      </c>
      <c r="L8" s="188">
        <f t="shared" si="0"/>
        <v>0</v>
      </c>
      <c r="M8" s="188">
        <f t="shared" si="0"/>
        <v>0</v>
      </c>
      <c r="N8" s="188">
        <f t="shared" si="0"/>
        <v>0</v>
      </c>
      <c r="O8" s="188">
        <f t="shared" si="0"/>
        <v>0</v>
      </c>
      <c r="P8" s="188">
        <f t="shared" si="0"/>
        <v>0</v>
      </c>
      <c r="Q8" s="188">
        <f t="shared" si="0"/>
        <v>0</v>
      </c>
      <c r="R8" s="188">
        <f t="shared" si="0"/>
        <v>0</v>
      </c>
      <c r="S8" s="188">
        <f t="shared" si="0"/>
        <v>0</v>
      </c>
      <c r="T8" s="188">
        <f t="shared" si="0"/>
        <v>0</v>
      </c>
      <c r="U8" s="188">
        <f t="shared" si="0"/>
        <v>0</v>
      </c>
      <c r="V8" s="188">
        <f>V10+V32</f>
        <v>1</v>
      </c>
      <c r="W8" s="188">
        <f>W10+W32</f>
        <v>0</v>
      </c>
      <c r="X8" s="188">
        <f t="shared" si="1"/>
        <v>0</v>
      </c>
      <c r="Y8" s="188">
        <f t="shared" si="1"/>
        <v>0</v>
      </c>
      <c r="Z8" s="188">
        <f t="shared" si="1"/>
        <v>0</v>
      </c>
      <c r="AA8" s="188">
        <f t="shared" si="1"/>
        <v>0</v>
      </c>
      <c r="AB8" s="188">
        <f t="shared" si="1"/>
        <v>0</v>
      </c>
      <c r="AC8" s="188">
        <f t="shared" si="1"/>
        <v>0</v>
      </c>
      <c r="AD8" s="188">
        <f t="shared" si="1"/>
        <v>0</v>
      </c>
      <c r="AE8" s="188">
        <f t="shared" si="1"/>
        <v>0</v>
      </c>
      <c r="AF8" s="188">
        <f t="shared" si="1"/>
        <v>0</v>
      </c>
      <c r="AG8" s="188">
        <f t="shared" si="1"/>
        <v>0</v>
      </c>
      <c r="AH8" s="188">
        <f t="shared" si="1"/>
        <v>0</v>
      </c>
      <c r="AI8" s="188">
        <f t="shared" si="1"/>
        <v>0</v>
      </c>
      <c r="AJ8" s="188">
        <f t="shared" si="1"/>
        <v>0</v>
      </c>
      <c r="AK8" s="188">
        <f t="shared" si="1"/>
        <v>0</v>
      </c>
      <c r="AL8" s="188">
        <f t="shared" si="1"/>
        <v>0</v>
      </c>
      <c r="AM8" s="188">
        <f t="shared" si="1"/>
        <v>0</v>
      </c>
      <c r="AN8" s="188">
        <f t="shared" si="1"/>
        <v>0</v>
      </c>
      <c r="AO8" s="188">
        <f t="shared" si="1"/>
        <v>0</v>
      </c>
      <c r="AP8" s="188">
        <f t="shared" si="1"/>
        <v>0</v>
      </c>
      <c r="AQ8" s="188">
        <f t="shared" si="1"/>
        <v>0</v>
      </c>
      <c r="AR8" s="188">
        <f t="shared" si="1"/>
        <v>0</v>
      </c>
      <c r="AS8" s="188">
        <f t="shared" si="1"/>
        <v>0</v>
      </c>
      <c r="AT8" s="188">
        <f t="shared" si="1"/>
        <v>0</v>
      </c>
      <c r="AU8" s="188">
        <f t="shared" si="1"/>
        <v>0</v>
      </c>
      <c r="AV8" s="188">
        <f t="shared" si="1"/>
        <v>4</v>
      </c>
      <c r="AW8" s="188">
        <f t="shared" si="1"/>
        <v>0</v>
      </c>
      <c r="AX8" s="188">
        <f t="shared" si="1"/>
        <v>0</v>
      </c>
      <c r="AY8" s="188">
        <f t="shared" si="1"/>
        <v>0</v>
      </c>
      <c r="AZ8" s="188">
        <f t="shared" si="1"/>
        <v>0</v>
      </c>
      <c r="BA8" s="188">
        <f t="shared" si="1"/>
        <v>0</v>
      </c>
      <c r="BB8" s="188">
        <f t="shared" si="1"/>
        <v>0</v>
      </c>
      <c r="BC8" s="188">
        <f t="shared" si="1"/>
        <v>0</v>
      </c>
      <c r="BD8" s="188">
        <f t="shared" si="1"/>
        <v>0</v>
      </c>
      <c r="BE8" s="188">
        <f t="shared" si="1"/>
        <v>0</v>
      </c>
      <c r="BF8" s="220">
        <f>BF10+BF32</f>
        <v>5</v>
      </c>
      <c r="BG8" s="218"/>
    </row>
    <row r="9" spans="1:59" ht="24.75" customHeight="1" hidden="1">
      <c r="A9" s="278"/>
      <c r="B9" s="259" t="s">
        <v>289</v>
      </c>
      <c r="C9" s="259" t="s">
        <v>21</v>
      </c>
      <c r="D9" s="187"/>
      <c r="E9" s="188">
        <f>E11+E13+E15+E17+E19+E21+E23+E25+E27+E29</f>
        <v>0</v>
      </c>
      <c r="F9" s="188">
        <f aca="true" t="shared" si="2" ref="F9:U10">F11+F13+F15+F17+F19+F21+F23+F25+F27+F29</f>
        <v>0</v>
      </c>
      <c r="G9" s="188">
        <f t="shared" si="2"/>
        <v>0</v>
      </c>
      <c r="H9" s="188">
        <f t="shared" si="2"/>
        <v>0</v>
      </c>
      <c r="I9" s="188">
        <f t="shared" si="2"/>
        <v>0</v>
      </c>
      <c r="J9" s="188">
        <f t="shared" si="2"/>
        <v>0</v>
      </c>
      <c r="K9" s="188">
        <f t="shared" si="2"/>
        <v>0</v>
      </c>
      <c r="L9" s="188">
        <f t="shared" si="2"/>
        <v>0</v>
      </c>
      <c r="M9" s="188">
        <f t="shared" si="2"/>
        <v>0</v>
      </c>
      <c r="N9" s="188">
        <f t="shared" si="2"/>
        <v>0</v>
      </c>
      <c r="O9" s="188">
        <f t="shared" si="2"/>
        <v>0</v>
      </c>
      <c r="P9" s="188">
        <f t="shared" si="2"/>
        <v>0</v>
      </c>
      <c r="Q9" s="188">
        <f t="shared" si="2"/>
        <v>0</v>
      </c>
      <c r="R9" s="188">
        <f t="shared" si="2"/>
        <v>0</v>
      </c>
      <c r="S9" s="188">
        <f t="shared" si="2"/>
        <v>0</v>
      </c>
      <c r="T9" s="188">
        <f t="shared" si="2"/>
        <v>0</v>
      </c>
      <c r="U9" s="188">
        <f t="shared" si="2"/>
        <v>0</v>
      </c>
      <c r="V9" s="188" t="e">
        <f>V11+V13+V15+V17+V19+V21+V23+V25+V27+V29</f>
        <v>#VALUE!</v>
      </c>
      <c r="W9" s="188">
        <f>W11+W13+W15+W17+W19+W21+W23+W25+W27+W29</f>
        <v>0</v>
      </c>
      <c r="X9" s="188">
        <f aca="true" t="shared" si="3" ref="X9:BE10">X11+X13+X15+X17+X19+X21+X23+X25+X27+X29</f>
        <v>0</v>
      </c>
      <c r="Y9" s="188">
        <f t="shared" si="3"/>
        <v>0</v>
      </c>
      <c r="Z9" s="188">
        <f t="shared" si="3"/>
        <v>0</v>
      </c>
      <c r="AA9" s="188">
        <f t="shared" si="3"/>
        <v>0</v>
      </c>
      <c r="AB9" s="188">
        <f t="shared" si="3"/>
        <v>0</v>
      </c>
      <c r="AC9" s="188">
        <f t="shared" si="3"/>
        <v>0</v>
      </c>
      <c r="AD9" s="188">
        <f t="shared" si="3"/>
        <v>0</v>
      </c>
      <c r="AE9" s="188">
        <f t="shared" si="3"/>
        <v>0</v>
      </c>
      <c r="AF9" s="188">
        <f t="shared" si="3"/>
        <v>0</v>
      </c>
      <c r="AG9" s="188">
        <f t="shared" si="3"/>
        <v>0</v>
      </c>
      <c r="AH9" s="188">
        <f t="shared" si="3"/>
        <v>0</v>
      </c>
      <c r="AI9" s="188">
        <f t="shared" si="3"/>
        <v>0</v>
      </c>
      <c r="AJ9" s="188">
        <f t="shared" si="3"/>
        <v>0</v>
      </c>
      <c r="AK9" s="188">
        <f t="shared" si="3"/>
        <v>0</v>
      </c>
      <c r="AL9" s="188">
        <f t="shared" si="3"/>
        <v>0</v>
      </c>
      <c r="AM9" s="188">
        <f t="shared" si="3"/>
        <v>0</v>
      </c>
      <c r="AN9" s="188">
        <f t="shared" si="3"/>
        <v>0</v>
      </c>
      <c r="AO9" s="188">
        <f t="shared" si="3"/>
        <v>0</v>
      </c>
      <c r="AP9" s="188">
        <f t="shared" si="3"/>
        <v>0</v>
      </c>
      <c r="AQ9" s="188">
        <f t="shared" si="3"/>
        <v>0</v>
      </c>
      <c r="AR9" s="188">
        <f t="shared" si="3"/>
        <v>0</v>
      </c>
      <c r="AS9" s="188">
        <f t="shared" si="3"/>
        <v>0</v>
      </c>
      <c r="AT9" s="188">
        <f t="shared" si="3"/>
        <v>0</v>
      </c>
      <c r="AU9" s="188">
        <f t="shared" si="3"/>
        <v>0</v>
      </c>
      <c r="AV9" s="188" t="e">
        <f t="shared" si="3"/>
        <v>#VALUE!</v>
      </c>
      <c r="AW9" s="188">
        <f t="shared" si="3"/>
        <v>0</v>
      </c>
      <c r="AX9" s="188">
        <f t="shared" si="3"/>
        <v>0</v>
      </c>
      <c r="AY9" s="188">
        <f t="shared" si="3"/>
        <v>0</v>
      </c>
      <c r="AZ9" s="188">
        <f t="shared" si="3"/>
        <v>0</v>
      </c>
      <c r="BA9" s="188">
        <f t="shared" si="3"/>
        <v>0</v>
      </c>
      <c r="BB9" s="188">
        <f t="shared" si="3"/>
        <v>0</v>
      </c>
      <c r="BC9" s="188">
        <f t="shared" si="3"/>
        <v>0</v>
      </c>
      <c r="BD9" s="188">
        <f t="shared" si="3"/>
        <v>0</v>
      </c>
      <c r="BE9" s="188">
        <f t="shared" si="3"/>
        <v>0</v>
      </c>
      <c r="BF9" s="220">
        <f>SUM(BF13+BF15+BF17+BF19+BF21+BF23+BF25+BF27)+BF11</f>
        <v>0</v>
      </c>
      <c r="BG9" s="218"/>
    </row>
    <row r="10" spans="1:59" ht="29.25" customHeight="1">
      <c r="A10" s="278"/>
      <c r="B10" s="260"/>
      <c r="C10" s="260"/>
      <c r="D10" s="187"/>
      <c r="E10" s="188">
        <f>E12+E14+E16+E18+E20+E22+E24+E26+E28+E30</f>
        <v>0</v>
      </c>
      <c r="F10" s="188">
        <f t="shared" si="2"/>
        <v>0</v>
      </c>
      <c r="G10" s="188">
        <f t="shared" si="2"/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188">
        <f t="shared" si="2"/>
        <v>0</v>
      </c>
      <c r="N10" s="188">
        <f t="shared" si="2"/>
        <v>0</v>
      </c>
      <c r="O10" s="188">
        <f t="shared" si="2"/>
        <v>0</v>
      </c>
      <c r="P10" s="188">
        <f t="shared" si="2"/>
        <v>0</v>
      </c>
      <c r="Q10" s="188">
        <f t="shared" si="2"/>
        <v>0</v>
      </c>
      <c r="R10" s="188">
        <f t="shared" si="2"/>
        <v>0</v>
      </c>
      <c r="S10" s="188">
        <f t="shared" si="2"/>
        <v>0</v>
      </c>
      <c r="T10" s="188">
        <f t="shared" si="2"/>
        <v>0</v>
      </c>
      <c r="U10" s="188">
        <f t="shared" si="2"/>
        <v>0</v>
      </c>
      <c r="V10" s="188">
        <f>V12+V14+V16+V18+V20+V22+V24+V26+V28+V30</f>
        <v>1</v>
      </c>
      <c r="W10" s="188">
        <f>W12+W14+W16+W18+W20+W22+W24+W26+W28+W30</f>
        <v>0</v>
      </c>
      <c r="X10" s="188">
        <f t="shared" si="3"/>
        <v>0</v>
      </c>
      <c r="Y10" s="188">
        <f t="shared" si="3"/>
        <v>0</v>
      </c>
      <c r="Z10" s="188">
        <f t="shared" si="3"/>
        <v>0</v>
      </c>
      <c r="AA10" s="188">
        <f t="shared" si="3"/>
        <v>0</v>
      </c>
      <c r="AB10" s="188">
        <f t="shared" si="3"/>
        <v>0</v>
      </c>
      <c r="AC10" s="188">
        <f t="shared" si="3"/>
        <v>0</v>
      </c>
      <c r="AD10" s="188">
        <f t="shared" si="3"/>
        <v>0</v>
      </c>
      <c r="AE10" s="188">
        <f t="shared" si="3"/>
        <v>0</v>
      </c>
      <c r="AF10" s="188">
        <f t="shared" si="3"/>
        <v>0</v>
      </c>
      <c r="AG10" s="188">
        <f t="shared" si="3"/>
        <v>0</v>
      </c>
      <c r="AH10" s="188">
        <f t="shared" si="3"/>
        <v>0</v>
      </c>
      <c r="AI10" s="188">
        <f t="shared" si="3"/>
        <v>0</v>
      </c>
      <c r="AJ10" s="188">
        <f t="shared" si="3"/>
        <v>0</v>
      </c>
      <c r="AK10" s="188">
        <f t="shared" si="3"/>
        <v>0</v>
      </c>
      <c r="AL10" s="188">
        <f t="shared" si="3"/>
        <v>0</v>
      </c>
      <c r="AM10" s="188">
        <f t="shared" si="3"/>
        <v>0</v>
      </c>
      <c r="AN10" s="188">
        <f t="shared" si="3"/>
        <v>0</v>
      </c>
      <c r="AO10" s="188">
        <f t="shared" si="3"/>
        <v>0</v>
      </c>
      <c r="AP10" s="188">
        <f t="shared" si="3"/>
        <v>0</v>
      </c>
      <c r="AQ10" s="188">
        <f t="shared" si="3"/>
        <v>0</v>
      </c>
      <c r="AR10" s="188">
        <f t="shared" si="3"/>
        <v>0</v>
      </c>
      <c r="AS10" s="188">
        <f t="shared" si="3"/>
        <v>0</v>
      </c>
      <c r="AT10" s="188">
        <f t="shared" si="3"/>
        <v>0</v>
      </c>
      <c r="AU10" s="188">
        <f t="shared" si="3"/>
        <v>0</v>
      </c>
      <c r="AV10" s="188">
        <f t="shared" si="3"/>
        <v>4</v>
      </c>
      <c r="AW10" s="188">
        <f t="shared" si="3"/>
        <v>0</v>
      </c>
      <c r="AX10" s="188">
        <f t="shared" si="3"/>
        <v>0</v>
      </c>
      <c r="AY10" s="188">
        <f t="shared" si="3"/>
        <v>0</v>
      </c>
      <c r="AZ10" s="188">
        <f t="shared" si="3"/>
        <v>0</v>
      </c>
      <c r="BA10" s="188">
        <f t="shared" si="3"/>
        <v>0</v>
      </c>
      <c r="BB10" s="188">
        <f t="shared" si="3"/>
        <v>0</v>
      </c>
      <c r="BC10" s="188">
        <f t="shared" si="3"/>
        <v>0</v>
      </c>
      <c r="BD10" s="188">
        <f t="shared" si="3"/>
        <v>0</v>
      </c>
      <c r="BE10" s="188">
        <f t="shared" si="3"/>
        <v>0</v>
      </c>
      <c r="BF10" s="220">
        <f>BF12+BF14+BF16+BF18+BF20+BF22+BF24+BF26+BF28</f>
        <v>5</v>
      </c>
      <c r="BG10" s="218"/>
    </row>
    <row r="11" spans="1:59" ht="20.25" customHeight="1">
      <c r="A11" s="278"/>
      <c r="B11" s="261" t="s">
        <v>175</v>
      </c>
      <c r="C11" s="261" t="str">
        <f>'[1]УП (2)'!B11</f>
        <v>Русский язык</v>
      </c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>
        <v>0</v>
      </c>
      <c r="X11" s="188">
        <v>0</v>
      </c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 t="s">
        <v>118</v>
      </c>
      <c r="AW11" s="188">
        <v>0</v>
      </c>
      <c r="AX11" s="188">
        <v>0</v>
      </c>
      <c r="AY11" s="188">
        <v>0</v>
      </c>
      <c r="AZ11" s="188"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220">
        <f aca="true" t="shared" si="4" ref="BF11:BF28">SUM(E11:BE11)</f>
        <v>0</v>
      </c>
      <c r="BG11" s="218"/>
    </row>
    <row r="12" spans="1:59" ht="19.5" customHeight="1">
      <c r="A12" s="279"/>
      <c r="B12" s="262"/>
      <c r="C12" s="262"/>
      <c r="D12" s="192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88"/>
      <c r="W12" s="188">
        <v>0</v>
      </c>
      <c r="X12" s="188">
        <v>0</v>
      </c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>
        <v>1</v>
      </c>
      <c r="AW12" s="188">
        <v>0</v>
      </c>
      <c r="AX12" s="188">
        <v>0</v>
      </c>
      <c r="AY12" s="188">
        <v>0</v>
      </c>
      <c r="AZ12" s="188"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220">
        <f t="shared" si="4"/>
        <v>1</v>
      </c>
      <c r="BG12" s="218" t="s">
        <v>290</v>
      </c>
    </row>
    <row r="13" spans="1:60" s="193" customFormat="1" ht="19.5" customHeight="1">
      <c r="A13" s="278"/>
      <c r="B13" s="261" t="s">
        <v>188</v>
      </c>
      <c r="C13" s="261" t="str">
        <f>'[1]УП (2)'!B12</f>
        <v>Литература</v>
      </c>
      <c r="D13" s="187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>
        <v>0</v>
      </c>
      <c r="X13" s="188">
        <v>0</v>
      </c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>
        <v>0</v>
      </c>
      <c r="AX13" s="188">
        <v>0</v>
      </c>
      <c r="AY13" s="188">
        <v>0</v>
      </c>
      <c r="AZ13" s="188"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220">
        <f t="shared" si="4"/>
        <v>0</v>
      </c>
      <c r="BG13" s="218"/>
      <c r="BH13" s="65"/>
    </row>
    <row r="14" spans="1:59" ht="19.5" customHeight="1">
      <c r="A14" s="279"/>
      <c r="B14" s="262"/>
      <c r="C14" s="262"/>
      <c r="D14" s="192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88"/>
      <c r="W14" s="188">
        <v>0</v>
      </c>
      <c r="X14" s="188">
        <v>0</v>
      </c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88">
        <v>0</v>
      </c>
      <c r="AX14" s="188">
        <v>0</v>
      </c>
      <c r="AY14" s="188">
        <v>0</v>
      </c>
      <c r="AZ14" s="188"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220">
        <f t="shared" si="4"/>
        <v>0</v>
      </c>
      <c r="BG14" s="218"/>
    </row>
    <row r="15" spans="1:60" s="193" customFormat="1" ht="19.5" customHeight="1">
      <c r="A15" s="278"/>
      <c r="B15" s="261" t="s">
        <v>189</v>
      </c>
      <c r="C15" s="261" t="s">
        <v>291</v>
      </c>
      <c r="D15" s="187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>
        <v>0</v>
      </c>
      <c r="X15" s="188">
        <v>0</v>
      </c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>
        <v>0</v>
      </c>
      <c r="AX15" s="188">
        <v>0</v>
      </c>
      <c r="AY15" s="188">
        <v>0</v>
      </c>
      <c r="AZ15" s="188"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220">
        <f t="shared" si="4"/>
        <v>0</v>
      </c>
      <c r="BG15" s="218"/>
      <c r="BH15" s="65"/>
    </row>
    <row r="16" spans="1:59" ht="19.5" customHeight="1">
      <c r="A16" s="279"/>
      <c r="B16" s="262"/>
      <c r="C16" s="262"/>
      <c r="D16" s="192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88"/>
      <c r="W16" s="188">
        <v>0</v>
      </c>
      <c r="X16" s="188">
        <v>0</v>
      </c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88">
        <v>0</v>
      </c>
      <c r="AX16" s="188">
        <v>0</v>
      </c>
      <c r="AY16" s="188">
        <v>0</v>
      </c>
      <c r="AZ16" s="188"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220">
        <f t="shared" si="4"/>
        <v>0</v>
      </c>
      <c r="BG16" s="218"/>
    </row>
    <row r="17" spans="1:60" s="193" customFormat="1" ht="19.5" customHeight="1">
      <c r="A17" s="278"/>
      <c r="B17" s="261" t="s">
        <v>190</v>
      </c>
      <c r="C17" s="261" t="str">
        <f>'[1]УП (2)'!B14</f>
        <v>История</v>
      </c>
      <c r="D17" s="18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>
        <v>0</v>
      </c>
      <c r="X17" s="188">
        <v>0</v>
      </c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>
        <v>0</v>
      </c>
      <c r="AX17" s="188">
        <v>0</v>
      </c>
      <c r="AY17" s="188">
        <v>0</v>
      </c>
      <c r="AZ17" s="188"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220">
        <f t="shared" si="4"/>
        <v>0</v>
      </c>
      <c r="BG17" s="218"/>
      <c r="BH17" s="65"/>
    </row>
    <row r="18" spans="1:59" ht="19.5" customHeight="1">
      <c r="A18" s="279"/>
      <c r="B18" s="262"/>
      <c r="C18" s="262"/>
      <c r="D18" s="192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88"/>
      <c r="W18" s="188">
        <v>0</v>
      </c>
      <c r="X18" s="188">
        <v>0</v>
      </c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88">
        <v>0</v>
      </c>
      <c r="AX18" s="188">
        <v>0</v>
      </c>
      <c r="AY18" s="188">
        <v>0</v>
      </c>
      <c r="AZ18" s="188"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220">
        <f t="shared" si="4"/>
        <v>0</v>
      </c>
      <c r="BG18" s="218"/>
    </row>
    <row r="19" spans="1:60" s="193" customFormat="1" ht="19.5" customHeight="1">
      <c r="A19" s="278"/>
      <c r="B19" s="261" t="s">
        <v>191</v>
      </c>
      <c r="C19" s="261" t="s">
        <v>292</v>
      </c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>
        <v>0</v>
      </c>
      <c r="X19" s="188">
        <v>0</v>
      </c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 t="s">
        <v>231</v>
      </c>
      <c r="AW19" s="188">
        <v>0</v>
      </c>
      <c r="AX19" s="188">
        <v>0</v>
      </c>
      <c r="AY19" s="188">
        <v>0</v>
      </c>
      <c r="AZ19" s="188"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220">
        <f t="shared" si="4"/>
        <v>0</v>
      </c>
      <c r="BG19" s="218"/>
      <c r="BH19" s="65"/>
    </row>
    <row r="20" spans="1:59" ht="19.5" customHeight="1">
      <c r="A20" s="279"/>
      <c r="B20" s="262"/>
      <c r="C20" s="262"/>
      <c r="D20" s="19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88"/>
      <c r="W20" s="188">
        <v>0</v>
      </c>
      <c r="X20" s="188">
        <v>0</v>
      </c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>
        <v>1</v>
      </c>
      <c r="AW20" s="188">
        <v>0</v>
      </c>
      <c r="AX20" s="188">
        <v>0</v>
      </c>
      <c r="AY20" s="188">
        <v>0</v>
      </c>
      <c r="AZ20" s="188"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220">
        <f t="shared" si="4"/>
        <v>1</v>
      </c>
      <c r="BG20" s="218" t="s">
        <v>293</v>
      </c>
    </row>
    <row r="21" spans="1:60" s="193" customFormat="1" ht="19.5" customHeight="1">
      <c r="A21" s="278"/>
      <c r="B21" s="261" t="s">
        <v>192</v>
      </c>
      <c r="C21" s="261" t="s">
        <v>31</v>
      </c>
      <c r="D21" s="18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>
        <v>0</v>
      </c>
      <c r="X21" s="188">
        <v>0</v>
      </c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>
        <v>0</v>
      </c>
      <c r="AX21" s="188">
        <v>0</v>
      </c>
      <c r="AY21" s="188">
        <v>0</v>
      </c>
      <c r="AZ21" s="188"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220">
        <f t="shared" si="4"/>
        <v>0</v>
      </c>
      <c r="BG21" s="218"/>
      <c r="BH21" s="65"/>
    </row>
    <row r="22" spans="1:59" ht="19.5" customHeight="1">
      <c r="A22" s="279"/>
      <c r="B22" s="262"/>
      <c r="C22" s="262"/>
      <c r="D22" s="192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88"/>
      <c r="W22" s="188">
        <v>0</v>
      </c>
      <c r="X22" s="188">
        <v>0</v>
      </c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88">
        <v>0</v>
      </c>
      <c r="AX22" s="188">
        <v>0</v>
      </c>
      <c r="AY22" s="188">
        <v>0</v>
      </c>
      <c r="AZ22" s="188"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220">
        <f t="shared" si="4"/>
        <v>0</v>
      </c>
      <c r="BG22" s="218"/>
    </row>
    <row r="23" spans="1:60" s="193" customFormat="1" ht="19.5" customHeight="1">
      <c r="A23" s="278"/>
      <c r="B23" s="261" t="s">
        <v>193</v>
      </c>
      <c r="C23" s="261" t="s">
        <v>33</v>
      </c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>
        <v>0</v>
      </c>
      <c r="X23" s="188">
        <v>0</v>
      </c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 t="s">
        <v>231</v>
      </c>
      <c r="AW23" s="188">
        <v>0</v>
      </c>
      <c r="AX23" s="188">
        <v>0</v>
      </c>
      <c r="AY23" s="188">
        <v>0</v>
      </c>
      <c r="AZ23" s="188"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220">
        <f t="shared" si="4"/>
        <v>0</v>
      </c>
      <c r="BG23" s="218"/>
      <c r="BH23" s="65"/>
    </row>
    <row r="24" spans="1:59" ht="19.5" customHeight="1">
      <c r="A24" s="279"/>
      <c r="B24" s="262"/>
      <c r="C24" s="262"/>
      <c r="D24" s="192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88"/>
      <c r="W24" s="188">
        <v>0</v>
      </c>
      <c r="X24" s="188">
        <v>0</v>
      </c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>
        <v>1</v>
      </c>
      <c r="AW24" s="188">
        <v>0</v>
      </c>
      <c r="AX24" s="188">
        <v>0</v>
      </c>
      <c r="AY24" s="188">
        <v>0</v>
      </c>
      <c r="AZ24" s="188"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220">
        <f t="shared" si="4"/>
        <v>1</v>
      </c>
      <c r="BG24" s="218" t="s">
        <v>293</v>
      </c>
    </row>
    <row r="25" spans="1:60" s="193" customFormat="1" ht="19.5" customHeight="1">
      <c r="A25" s="278"/>
      <c r="B25" s="261" t="s">
        <v>194</v>
      </c>
      <c r="C25" s="261" t="str">
        <f>'[1]УП (2)'!B18</f>
        <v>Физическая культур</v>
      </c>
      <c r="D25" s="187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 t="s">
        <v>230</v>
      </c>
      <c r="W25" s="188">
        <v>0</v>
      </c>
      <c r="X25" s="188">
        <v>0</v>
      </c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 t="s">
        <v>230</v>
      </c>
      <c r="AW25" s="188">
        <v>0</v>
      </c>
      <c r="AX25" s="188">
        <v>0</v>
      </c>
      <c r="AY25" s="188">
        <v>0</v>
      </c>
      <c r="AZ25" s="188"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220">
        <f t="shared" si="4"/>
        <v>0</v>
      </c>
      <c r="BG25" s="218"/>
      <c r="BH25" s="65"/>
    </row>
    <row r="26" spans="1:59" ht="19.5" customHeight="1">
      <c r="A26" s="279"/>
      <c r="B26" s="262"/>
      <c r="C26" s="262"/>
      <c r="D26" s="192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88">
        <v>1</v>
      </c>
      <c r="W26" s="188">
        <v>0</v>
      </c>
      <c r="X26" s="188">
        <v>0</v>
      </c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>
        <v>1</v>
      </c>
      <c r="AW26" s="188">
        <v>0</v>
      </c>
      <c r="AX26" s="188">
        <v>0</v>
      </c>
      <c r="AY26" s="188">
        <v>0</v>
      </c>
      <c r="AZ26" s="188"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220">
        <f t="shared" si="4"/>
        <v>2</v>
      </c>
      <c r="BG26" s="218"/>
    </row>
    <row r="27" spans="1:60" s="193" customFormat="1" ht="19.5" customHeight="1">
      <c r="A27" s="278"/>
      <c r="B27" s="261" t="s">
        <v>27</v>
      </c>
      <c r="C27" s="261" t="s">
        <v>294</v>
      </c>
      <c r="D27" s="187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>
        <v>0</v>
      </c>
      <c r="X27" s="188">
        <v>0</v>
      </c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>
        <v>0</v>
      </c>
      <c r="AX27" s="188">
        <v>0</v>
      </c>
      <c r="AY27" s="188">
        <v>0</v>
      </c>
      <c r="AZ27" s="188"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220">
        <f t="shared" si="4"/>
        <v>0</v>
      </c>
      <c r="BG27" s="218"/>
      <c r="BH27" s="65"/>
    </row>
    <row r="28" spans="1:59" ht="19.5" customHeight="1">
      <c r="A28" s="279"/>
      <c r="B28" s="262"/>
      <c r="C28" s="262"/>
      <c r="D28" s="192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88"/>
      <c r="W28" s="188">
        <v>0</v>
      </c>
      <c r="X28" s="188">
        <v>0</v>
      </c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4"/>
      <c r="AS28" s="191"/>
      <c r="AT28" s="191"/>
      <c r="AU28" s="191"/>
      <c r="AV28" s="191"/>
      <c r="AW28" s="188">
        <v>0</v>
      </c>
      <c r="AX28" s="188">
        <v>0</v>
      </c>
      <c r="AY28" s="188">
        <v>0</v>
      </c>
      <c r="AZ28" s="188"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220">
        <f t="shared" si="4"/>
        <v>0</v>
      </c>
      <c r="BG28" s="218"/>
    </row>
    <row r="29" spans="1:60" s="193" customFormat="1" ht="19.5" customHeight="1">
      <c r="A29" s="279"/>
      <c r="B29" s="261" t="s">
        <v>295</v>
      </c>
      <c r="C29" s="263" t="s">
        <v>296</v>
      </c>
      <c r="D29" s="195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88"/>
      <c r="W29" s="188">
        <v>0</v>
      </c>
      <c r="X29" s="188">
        <v>0</v>
      </c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88">
        <v>0</v>
      </c>
      <c r="AX29" s="188">
        <v>0</v>
      </c>
      <c r="AY29" s="188">
        <v>0</v>
      </c>
      <c r="AZ29" s="188"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220">
        <f>SUM(E29:BE29)</f>
        <v>0</v>
      </c>
      <c r="BG29" s="218"/>
      <c r="BH29" s="65"/>
    </row>
    <row r="30" spans="1:59" ht="24.75" customHeight="1">
      <c r="A30" s="279"/>
      <c r="B30" s="262"/>
      <c r="C30" s="263"/>
      <c r="D30" s="192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88"/>
      <c r="W30" s="188">
        <v>0</v>
      </c>
      <c r="X30" s="188">
        <v>0</v>
      </c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4"/>
      <c r="AS30" s="191"/>
      <c r="AT30" s="191"/>
      <c r="AU30" s="191"/>
      <c r="AV30" s="191"/>
      <c r="AW30" s="188">
        <v>0</v>
      </c>
      <c r="AX30" s="188">
        <v>0</v>
      </c>
      <c r="AY30" s="188">
        <v>0</v>
      </c>
      <c r="AZ30" s="188"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220">
        <f>SUM(E30:BE30)</f>
        <v>0</v>
      </c>
      <c r="BG30" s="218"/>
    </row>
    <row r="31" spans="1:60" s="193" customFormat="1" ht="17.25" customHeight="1">
      <c r="A31" s="278"/>
      <c r="B31" s="264" t="s">
        <v>297</v>
      </c>
      <c r="C31" s="264" t="s">
        <v>30</v>
      </c>
      <c r="D31" s="187"/>
      <c r="E31" s="188">
        <f>E33+E35+E37</f>
        <v>0</v>
      </c>
      <c r="F31" s="188">
        <f aca="true" t="shared" si="5" ref="F31:BF32">F33+F35+F37</f>
        <v>0</v>
      </c>
      <c r="G31" s="188">
        <f t="shared" si="5"/>
        <v>0</v>
      </c>
      <c r="H31" s="188">
        <f t="shared" si="5"/>
        <v>0</v>
      </c>
      <c r="I31" s="188">
        <f t="shared" si="5"/>
        <v>0</v>
      </c>
      <c r="J31" s="188">
        <f t="shared" si="5"/>
        <v>0</v>
      </c>
      <c r="K31" s="188">
        <f t="shared" si="5"/>
        <v>0</v>
      </c>
      <c r="L31" s="188">
        <f t="shared" si="5"/>
        <v>0</v>
      </c>
      <c r="M31" s="188">
        <f t="shared" si="5"/>
        <v>0</v>
      </c>
      <c r="N31" s="188">
        <f t="shared" si="5"/>
        <v>0</v>
      </c>
      <c r="O31" s="188">
        <f t="shared" si="5"/>
        <v>0</v>
      </c>
      <c r="P31" s="188">
        <f t="shared" si="5"/>
        <v>0</v>
      </c>
      <c r="Q31" s="188">
        <f t="shared" si="5"/>
        <v>0</v>
      </c>
      <c r="R31" s="188">
        <f t="shared" si="5"/>
        <v>0</v>
      </c>
      <c r="S31" s="188">
        <f t="shared" si="5"/>
        <v>0</v>
      </c>
      <c r="T31" s="188">
        <f t="shared" si="5"/>
        <v>0</v>
      </c>
      <c r="U31" s="188">
        <f t="shared" si="5"/>
        <v>0</v>
      </c>
      <c r="V31" s="188"/>
      <c r="W31" s="188">
        <v>0</v>
      </c>
      <c r="X31" s="188">
        <v>0</v>
      </c>
      <c r="Y31" s="188">
        <f t="shared" si="5"/>
        <v>0</v>
      </c>
      <c r="Z31" s="188">
        <f t="shared" si="5"/>
        <v>0</v>
      </c>
      <c r="AA31" s="188">
        <f t="shared" si="5"/>
        <v>0</v>
      </c>
      <c r="AB31" s="188">
        <f t="shared" si="5"/>
        <v>0</v>
      </c>
      <c r="AC31" s="188">
        <f t="shared" si="5"/>
        <v>0</v>
      </c>
      <c r="AD31" s="188">
        <f t="shared" si="5"/>
        <v>0</v>
      </c>
      <c r="AE31" s="188">
        <f t="shared" si="5"/>
        <v>0</v>
      </c>
      <c r="AF31" s="188">
        <f t="shared" si="5"/>
        <v>0</v>
      </c>
      <c r="AG31" s="188">
        <f t="shared" si="5"/>
        <v>0</v>
      </c>
      <c r="AH31" s="188">
        <f t="shared" si="5"/>
        <v>0</v>
      </c>
      <c r="AI31" s="188">
        <f t="shared" si="5"/>
        <v>0</v>
      </c>
      <c r="AJ31" s="188">
        <f t="shared" si="5"/>
        <v>0</v>
      </c>
      <c r="AK31" s="188">
        <f t="shared" si="5"/>
        <v>0</v>
      </c>
      <c r="AL31" s="188">
        <f t="shared" si="5"/>
        <v>0</v>
      </c>
      <c r="AM31" s="188">
        <f t="shared" si="5"/>
        <v>0</v>
      </c>
      <c r="AN31" s="188">
        <f t="shared" si="5"/>
        <v>0</v>
      </c>
      <c r="AO31" s="188">
        <f t="shared" si="5"/>
        <v>0</v>
      </c>
      <c r="AP31" s="188">
        <f t="shared" si="5"/>
        <v>0</v>
      </c>
      <c r="AQ31" s="188">
        <f t="shared" si="5"/>
        <v>0</v>
      </c>
      <c r="AR31" s="188">
        <f t="shared" si="5"/>
        <v>0</v>
      </c>
      <c r="AS31" s="188">
        <f t="shared" si="5"/>
        <v>0</v>
      </c>
      <c r="AT31" s="188">
        <f t="shared" si="5"/>
        <v>0</v>
      </c>
      <c r="AU31" s="188">
        <f t="shared" si="5"/>
        <v>0</v>
      </c>
      <c r="AV31" s="188">
        <f t="shared" si="5"/>
        <v>0</v>
      </c>
      <c r="AW31" s="188">
        <f t="shared" si="5"/>
        <v>0</v>
      </c>
      <c r="AX31" s="188">
        <f t="shared" si="5"/>
        <v>0</v>
      </c>
      <c r="AY31" s="188">
        <f t="shared" si="5"/>
        <v>0</v>
      </c>
      <c r="AZ31" s="188">
        <f t="shared" si="5"/>
        <v>0</v>
      </c>
      <c r="BA31" s="188">
        <f t="shared" si="5"/>
        <v>0</v>
      </c>
      <c r="BB31" s="188">
        <f t="shared" si="5"/>
        <v>0</v>
      </c>
      <c r="BC31" s="188">
        <f t="shared" si="5"/>
        <v>0</v>
      </c>
      <c r="BD31" s="188">
        <f t="shared" si="5"/>
        <v>0</v>
      </c>
      <c r="BE31" s="188">
        <f t="shared" si="5"/>
        <v>0</v>
      </c>
      <c r="BF31" s="220">
        <f t="shared" si="5"/>
        <v>0</v>
      </c>
      <c r="BG31" s="220"/>
      <c r="BH31" s="65"/>
    </row>
    <row r="32" spans="1:59" ht="19.5" customHeight="1">
      <c r="A32" s="278"/>
      <c r="B32" s="265"/>
      <c r="C32" s="265"/>
      <c r="D32" s="192"/>
      <c r="E32" s="188">
        <f>E34+E36+E38</f>
        <v>0</v>
      </c>
      <c r="F32" s="188">
        <f t="shared" si="5"/>
        <v>0</v>
      </c>
      <c r="G32" s="188">
        <f t="shared" si="5"/>
        <v>0</v>
      </c>
      <c r="H32" s="188">
        <f t="shared" si="5"/>
        <v>0</v>
      </c>
      <c r="I32" s="188">
        <f t="shared" si="5"/>
        <v>0</v>
      </c>
      <c r="J32" s="188">
        <f t="shared" si="5"/>
        <v>0</v>
      </c>
      <c r="K32" s="188">
        <f t="shared" si="5"/>
        <v>0</v>
      </c>
      <c r="L32" s="188">
        <f t="shared" si="5"/>
        <v>0</v>
      </c>
      <c r="M32" s="188">
        <f t="shared" si="5"/>
        <v>0</v>
      </c>
      <c r="N32" s="188">
        <f t="shared" si="5"/>
        <v>0</v>
      </c>
      <c r="O32" s="188">
        <f t="shared" si="5"/>
        <v>0</v>
      </c>
      <c r="P32" s="188">
        <f t="shared" si="5"/>
        <v>0</v>
      </c>
      <c r="Q32" s="188">
        <f t="shared" si="5"/>
        <v>0</v>
      </c>
      <c r="R32" s="188">
        <f t="shared" si="5"/>
        <v>0</v>
      </c>
      <c r="S32" s="188">
        <f t="shared" si="5"/>
        <v>0</v>
      </c>
      <c r="T32" s="188">
        <f t="shared" si="5"/>
        <v>0</v>
      </c>
      <c r="U32" s="188">
        <f t="shared" si="5"/>
        <v>0</v>
      </c>
      <c r="V32" s="188"/>
      <c r="W32" s="188">
        <v>0</v>
      </c>
      <c r="X32" s="188">
        <v>0</v>
      </c>
      <c r="Y32" s="188">
        <f t="shared" si="5"/>
        <v>0</v>
      </c>
      <c r="Z32" s="188">
        <f t="shared" si="5"/>
        <v>0</v>
      </c>
      <c r="AA32" s="188">
        <f t="shared" si="5"/>
        <v>0</v>
      </c>
      <c r="AB32" s="188">
        <f t="shared" si="5"/>
        <v>0</v>
      </c>
      <c r="AC32" s="188">
        <f t="shared" si="5"/>
        <v>0</v>
      </c>
      <c r="AD32" s="188">
        <f t="shared" si="5"/>
        <v>0</v>
      </c>
      <c r="AE32" s="188">
        <f t="shared" si="5"/>
        <v>0</v>
      </c>
      <c r="AF32" s="188">
        <f t="shared" si="5"/>
        <v>0</v>
      </c>
      <c r="AG32" s="188">
        <f t="shared" si="5"/>
        <v>0</v>
      </c>
      <c r="AH32" s="188">
        <f t="shared" si="5"/>
        <v>0</v>
      </c>
      <c r="AI32" s="188">
        <f t="shared" si="5"/>
        <v>0</v>
      </c>
      <c r="AJ32" s="188">
        <f t="shared" si="5"/>
        <v>0</v>
      </c>
      <c r="AK32" s="188">
        <f t="shared" si="5"/>
        <v>0</v>
      </c>
      <c r="AL32" s="188">
        <f t="shared" si="5"/>
        <v>0</v>
      </c>
      <c r="AM32" s="188">
        <f t="shared" si="5"/>
        <v>0</v>
      </c>
      <c r="AN32" s="188">
        <f t="shared" si="5"/>
        <v>0</v>
      </c>
      <c r="AO32" s="188">
        <f t="shared" si="5"/>
        <v>0</v>
      </c>
      <c r="AP32" s="188">
        <f t="shared" si="5"/>
        <v>0</v>
      </c>
      <c r="AQ32" s="188">
        <f t="shared" si="5"/>
        <v>0</v>
      </c>
      <c r="AR32" s="188">
        <f t="shared" si="5"/>
        <v>0</v>
      </c>
      <c r="AS32" s="188">
        <f t="shared" si="5"/>
        <v>0</v>
      </c>
      <c r="AT32" s="188">
        <f t="shared" si="5"/>
        <v>0</v>
      </c>
      <c r="AU32" s="188">
        <f t="shared" si="5"/>
        <v>0</v>
      </c>
      <c r="AV32" s="188">
        <f t="shared" si="5"/>
        <v>0</v>
      </c>
      <c r="AW32" s="188">
        <f t="shared" si="5"/>
        <v>0</v>
      </c>
      <c r="AX32" s="188">
        <f t="shared" si="5"/>
        <v>0</v>
      </c>
      <c r="AY32" s="188">
        <f t="shared" si="5"/>
        <v>0</v>
      </c>
      <c r="AZ32" s="188">
        <f t="shared" si="5"/>
        <v>0</v>
      </c>
      <c r="BA32" s="188">
        <f t="shared" si="5"/>
        <v>0</v>
      </c>
      <c r="BB32" s="188">
        <f t="shared" si="5"/>
        <v>0</v>
      </c>
      <c r="BC32" s="188">
        <f t="shared" si="5"/>
        <v>0</v>
      </c>
      <c r="BD32" s="188">
        <f t="shared" si="5"/>
        <v>0</v>
      </c>
      <c r="BE32" s="188">
        <f t="shared" si="5"/>
        <v>0</v>
      </c>
      <c r="BF32" s="220">
        <f t="shared" si="5"/>
        <v>0</v>
      </c>
      <c r="BG32" s="220"/>
    </row>
    <row r="33" spans="1:60" s="193" customFormat="1" ht="19.5" customHeight="1">
      <c r="A33" s="278"/>
      <c r="B33" s="261" t="s">
        <v>272</v>
      </c>
      <c r="C33" s="266" t="s">
        <v>275</v>
      </c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>
        <v>0</v>
      </c>
      <c r="X33" s="188">
        <v>0</v>
      </c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>
        <v>0</v>
      </c>
      <c r="AX33" s="188">
        <v>0</v>
      </c>
      <c r="AY33" s="188">
        <v>0</v>
      </c>
      <c r="AZ33" s="188"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220">
        <f aca="true" t="shared" si="6" ref="BF33:BF38">SUM(E33:BE33)</f>
        <v>0</v>
      </c>
      <c r="BG33" s="218"/>
      <c r="BH33" s="65"/>
    </row>
    <row r="34" spans="1:59" ht="19.5" customHeight="1">
      <c r="A34" s="278"/>
      <c r="B34" s="261"/>
      <c r="C34" s="266"/>
      <c r="D34" s="197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88"/>
      <c r="W34" s="188">
        <v>0</v>
      </c>
      <c r="X34" s="188">
        <v>0</v>
      </c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>
        <v>0</v>
      </c>
      <c r="AX34" s="188">
        <v>0</v>
      </c>
      <c r="AY34" s="188">
        <v>0</v>
      </c>
      <c r="AZ34" s="188"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220">
        <f t="shared" si="6"/>
        <v>0</v>
      </c>
      <c r="BG34" s="218"/>
    </row>
    <row r="35" spans="1:60" s="193" customFormat="1" ht="19.5" customHeight="1">
      <c r="A35" s="278"/>
      <c r="B35" s="261" t="s">
        <v>298</v>
      </c>
      <c r="C35" s="266" t="s">
        <v>276</v>
      </c>
      <c r="D35" s="187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>
        <v>0</v>
      </c>
      <c r="X35" s="188">
        <v>0</v>
      </c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>
        <v>0</v>
      </c>
      <c r="AX35" s="188">
        <v>0</v>
      </c>
      <c r="AY35" s="188">
        <v>0</v>
      </c>
      <c r="AZ35" s="188"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220">
        <f t="shared" si="6"/>
        <v>0</v>
      </c>
      <c r="BG35" s="218"/>
      <c r="BH35" s="65"/>
    </row>
    <row r="36" spans="1:59" ht="19.5" customHeight="1">
      <c r="A36" s="278"/>
      <c r="B36" s="261"/>
      <c r="C36" s="266"/>
      <c r="D36" s="197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88"/>
      <c r="W36" s="188">
        <v>0</v>
      </c>
      <c r="X36" s="188">
        <v>0</v>
      </c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>
        <v>0</v>
      </c>
      <c r="AX36" s="188">
        <v>0</v>
      </c>
      <c r="AY36" s="188">
        <v>0</v>
      </c>
      <c r="AZ36" s="188"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220">
        <f t="shared" si="6"/>
        <v>0</v>
      </c>
      <c r="BG36" s="218"/>
    </row>
    <row r="37" spans="1:60" s="193" customFormat="1" ht="19.5" customHeight="1">
      <c r="A37" s="278"/>
      <c r="B37" s="261" t="s">
        <v>274</v>
      </c>
      <c r="C37" s="266" t="s">
        <v>277</v>
      </c>
      <c r="D37" s="187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88"/>
      <c r="W37" s="188">
        <v>0</v>
      </c>
      <c r="X37" s="188">
        <v>0</v>
      </c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88">
        <v>0</v>
      </c>
      <c r="AX37" s="188">
        <v>0</v>
      </c>
      <c r="AY37" s="188">
        <v>0</v>
      </c>
      <c r="AZ37" s="188"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220">
        <f t="shared" si="6"/>
        <v>0</v>
      </c>
      <c r="BG37" s="218"/>
      <c r="BH37" s="65"/>
    </row>
    <row r="38" spans="1:59" ht="19.5" customHeight="1">
      <c r="A38" s="278"/>
      <c r="B38" s="261"/>
      <c r="C38" s="266"/>
      <c r="D38" s="197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88"/>
      <c r="W38" s="188">
        <v>0</v>
      </c>
      <c r="X38" s="188">
        <v>0</v>
      </c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>
        <v>0</v>
      </c>
      <c r="AX38" s="188">
        <v>0</v>
      </c>
      <c r="AY38" s="188">
        <v>0</v>
      </c>
      <c r="AZ38" s="188"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220">
        <f t="shared" si="6"/>
        <v>0</v>
      </c>
      <c r="BG38" s="218"/>
    </row>
    <row r="39" spans="1:59" ht="15.75" hidden="1">
      <c r="A39" s="278"/>
      <c r="B39" s="258" t="s">
        <v>176</v>
      </c>
      <c r="C39" s="267" t="s">
        <v>177</v>
      </c>
      <c r="D39" s="187"/>
      <c r="E39" s="188">
        <f aca="true" t="shared" si="7" ref="E39:U40">E41+E43+E45+E47+E49+E51</f>
        <v>0</v>
      </c>
      <c r="F39" s="188">
        <f t="shared" si="7"/>
        <v>0</v>
      </c>
      <c r="G39" s="188">
        <f t="shared" si="7"/>
        <v>0</v>
      </c>
      <c r="H39" s="188">
        <f t="shared" si="7"/>
        <v>0</v>
      </c>
      <c r="I39" s="188">
        <f t="shared" si="7"/>
        <v>0</v>
      </c>
      <c r="J39" s="188">
        <f t="shared" si="7"/>
        <v>0</v>
      </c>
      <c r="K39" s="188">
        <f t="shared" si="7"/>
        <v>0</v>
      </c>
      <c r="L39" s="188">
        <f t="shared" si="7"/>
        <v>0</v>
      </c>
      <c r="M39" s="188">
        <f t="shared" si="7"/>
        <v>0</v>
      </c>
      <c r="N39" s="188">
        <f t="shared" si="7"/>
        <v>0</v>
      </c>
      <c r="O39" s="188">
        <f t="shared" si="7"/>
        <v>0</v>
      </c>
      <c r="P39" s="188">
        <f t="shared" si="7"/>
        <v>0</v>
      </c>
      <c r="Q39" s="188">
        <f t="shared" si="7"/>
        <v>0</v>
      </c>
      <c r="R39" s="188">
        <f t="shared" si="7"/>
        <v>0</v>
      </c>
      <c r="S39" s="188">
        <f t="shared" si="7"/>
        <v>0</v>
      </c>
      <c r="T39" s="188">
        <f t="shared" si="7"/>
        <v>0</v>
      </c>
      <c r="U39" s="188">
        <f t="shared" si="7"/>
        <v>0</v>
      </c>
      <c r="V39" s="188"/>
      <c r="W39" s="188">
        <v>0</v>
      </c>
      <c r="X39" s="188">
        <v>0</v>
      </c>
      <c r="Y39" s="188">
        <f aca="true" t="shared" si="8" ref="Y39:BF42">Y41+Y43+Y45+Y47+Y49+Y51</f>
        <v>0</v>
      </c>
      <c r="Z39" s="188">
        <f t="shared" si="8"/>
        <v>0</v>
      </c>
      <c r="AA39" s="188">
        <f t="shared" si="8"/>
        <v>0</v>
      </c>
      <c r="AB39" s="188">
        <f t="shared" si="8"/>
        <v>0</v>
      </c>
      <c r="AC39" s="188">
        <f t="shared" si="8"/>
        <v>0</v>
      </c>
      <c r="AD39" s="188">
        <f t="shared" si="8"/>
        <v>0</v>
      </c>
      <c r="AE39" s="188">
        <f t="shared" si="8"/>
        <v>0</v>
      </c>
      <c r="AF39" s="188">
        <f t="shared" si="8"/>
        <v>0</v>
      </c>
      <c r="AG39" s="188">
        <f t="shared" si="8"/>
        <v>0</v>
      </c>
      <c r="AH39" s="188">
        <f t="shared" si="8"/>
        <v>0</v>
      </c>
      <c r="AI39" s="188">
        <f t="shared" si="8"/>
        <v>0</v>
      </c>
      <c r="AJ39" s="188">
        <f t="shared" si="8"/>
        <v>0</v>
      </c>
      <c r="AK39" s="188">
        <f t="shared" si="8"/>
        <v>0</v>
      </c>
      <c r="AL39" s="188">
        <f t="shared" si="8"/>
        <v>0</v>
      </c>
      <c r="AM39" s="188">
        <f t="shared" si="8"/>
        <v>0</v>
      </c>
      <c r="AN39" s="188">
        <f t="shared" si="8"/>
        <v>0</v>
      </c>
      <c r="AO39" s="188">
        <f t="shared" si="8"/>
        <v>0</v>
      </c>
      <c r="AP39" s="188">
        <f t="shared" si="8"/>
        <v>0</v>
      </c>
      <c r="AQ39" s="188">
        <f t="shared" si="8"/>
        <v>0</v>
      </c>
      <c r="AR39" s="188">
        <f t="shared" si="8"/>
        <v>0</v>
      </c>
      <c r="AS39" s="188">
        <f t="shared" si="8"/>
        <v>0</v>
      </c>
      <c r="AT39" s="188">
        <f t="shared" si="8"/>
        <v>0</v>
      </c>
      <c r="AU39" s="188">
        <f t="shared" si="8"/>
        <v>0</v>
      </c>
      <c r="AV39" s="188" t="e">
        <f t="shared" si="8"/>
        <v>#VALUE!</v>
      </c>
      <c r="AW39" s="188">
        <f t="shared" si="8"/>
        <v>0</v>
      </c>
      <c r="AX39" s="188">
        <f t="shared" si="8"/>
        <v>0</v>
      </c>
      <c r="AY39" s="188">
        <f t="shared" si="8"/>
        <v>0</v>
      </c>
      <c r="AZ39" s="188">
        <f t="shared" si="8"/>
        <v>0</v>
      </c>
      <c r="BA39" s="188">
        <f t="shared" si="8"/>
        <v>0</v>
      </c>
      <c r="BB39" s="188">
        <f t="shared" si="8"/>
        <v>0</v>
      </c>
      <c r="BC39" s="188">
        <f t="shared" si="8"/>
        <v>0</v>
      </c>
      <c r="BD39" s="188">
        <f t="shared" si="8"/>
        <v>0</v>
      </c>
      <c r="BE39" s="188">
        <f t="shared" si="8"/>
        <v>0</v>
      </c>
      <c r="BF39" s="220">
        <f t="shared" si="8"/>
        <v>0</v>
      </c>
      <c r="BG39" s="218"/>
    </row>
    <row r="40" spans="1:59" ht="19.5" customHeight="1">
      <c r="A40" s="278"/>
      <c r="B40" s="258"/>
      <c r="C40" s="268"/>
      <c r="D40" s="192"/>
      <c r="E40" s="188">
        <f t="shared" si="7"/>
        <v>0</v>
      </c>
      <c r="F40" s="188">
        <f t="shared" si="7"/>
        <v>0</v>
      </c>
      <c r="G40" s="188">
        <f t="shared" si="7"/>
        <v>0</v>
      </c>
      <c r="H40" s="188">
        <f t="shared" si="7"/>
        <v>0</v>
      </c>
      <c r="I40" s="188">
        <f t="shared" si="7"/>
        <v>0</v>
      </c>
      <c r="J40" s="188">
        <f t="shared" si="7"/>
        <v>0</v>
      </c>
      <c r="K40" s="188">
        <f t="shared" si="7"/>
        <v>0</v>
      </c>
      <c r="L40" s="188">
        <f t="shared" si="7"/>
        <v>0</v>
      </c>
      <c r="M40" s="188">
        <f t="shared" si="7"/>
        <v>0</v>
      </c>
      <c r="N40" s="188">
        <f t="shared" si="7"/>
        <v>0</v>
      </c>
      <c r="O40" s="188">
        <f t="shared" si="7"/>
        <v>0</v>
      </c>
      <c r="P40" s="188">
        <f t="shared" si="7"/>
        <v>0</v>
      </c>
      <c r="Q40" s="188">
        <f t="shared" si="7"/>
        <v>0</v>
      </c>
      <c r="R40" s="188">
        <f t="shared" si="7"/>
        <v>0</v>
      </c>
      <c r="S40" s="188">
        <f t="shared" si="7"/>
        <v>0</v>
      </c>
      <c r="T40" s="188">
        <f t="shared" si="7"/>
        <v>0</v>
      </c>
      <c r="U40" s="188">
        <f t="shared" si="7"/>
        <v>0</v>
      </c>
      <c r="V40" s="188"/>
      <c r="W40" s="188">
        <v>0</v>
      </c>
      <c r="X40" s="188">
        <v>0</v>
      </c>
      <c r="Y40" s="188">
        <f t="shared" si="8"/>
        <v>0</v>
      </c>
      <c r="Z40" s="188">
        <f t="shared" si="8"/>
        <v>0</v>
      </c>
      <c r="AA40" s="188">
        <f t="shared" si="8"/>
        <v>0</v>
      </c>
      <c r="AB40" s="188">
        <f t="shared" si="8"/>
        <v>0</v>
      </c>
      <c r="AC40" s="188">
        <f t="shared" si="8"/>
        <v>0</v>
      </c>
      <c r="AD40" s="188">
        <f t="shared" si="8"/>
        <v>0</v>
      </c>
      <c r="AE40" s="188">
        <f t="shared" si="8"/>
        <v>0</v>
      </c>
      <c r="AF40" s="188">
        <f t="shared" si="8"/>
        <v>0</v>
      </c>
      <c r="AG40" s="188">
        <f t="shared" si="8"/>
        <v>0</v>
      </c>
      <c r="AH40" s="188">
        <f t="shared" si="8"/>
        <v>0</v>
      </c>
      <c r="AI40" s="188">
        <f t="shared" si="8"/>
        <v>0</v>
      </c>
      <c r="AJ40" s="188">
        <f t="shared" si="8"/>
        <v>0</v>
      </c>
      <c r="AK40" s="188">
        <f t="shared" si="8"/>
        <v>0</v>
      </c>
      <c r="AL40" s="188">
        <f t="shared" si="8"/>
        <v>0</v>
      </c>
      <c r="AM40" s="188">
        <f t="shared" si="8"/>
        <v>0</v>
      </c>
      <c r="AN40" s="188">
        <f t="shared" si="8"/>
        <v>0</v>
      </c>
      <c r="AO40" s="188">
        <f t="shared" si="8"/>
        <v>0</v>
      </c>
      <c r="AP40" s="188">
        <f t="shared" si="8"/>
        <v>0</v>
      </c>
      <c r="AQ40" s="188">
        <f t="shared" si="8"/>
        <v>0</v>
      </c>
      <c r="AR40" s="188">
        <f t="shared" si="8"/>
        <v>0</v>
      </c>
      <c r="AS40" s="188">
        <f t="shared" si="8"/>
        <v>0</v>
      </c>
      <c r="AT40" s="188">
        <f t="shared" si="8"/>
        <v>0</v>
      </c>
      <c r="AU40" s="188">
        <f t="shared" si="8"/>
        <v>0</v>
      </c>
      <c r="AV40" s="188">
        <f t="shared" si="8"/>
        <v>2</v>
      </c>
      <c r="AW40" s="188">
        <f t="shared" si="8"/>
        <v>0</v>
      </c>
      <c r="AX40" s="188">
        <f t="shared" si="8"/>
        <v>0</v>
      </c>
      <c r="AY40" s="188">
        <f t="shared" si="8"/>
        <v>0</v>
      </c>
      <c r="AZ40" s="188">
        <f t="shared" si="8"/>
        <v>0</v>
      </c>
      <c r="BA40" s="188">
        <f t="shared" si="8"/>
        <v>0</v>
      </c>
      <c r="BB40" s="188">
        <f t="shared" si="8"/>
        <v>0</v>
      </c>
      <c r="BC40" s="188">
        <f t="shared" si="8"/>
        <v>0</v>
      </c>
      <c r="BD40" s="188">
        <f t="shared" si="8"/>
        <v>0</v>
      </c>
      <c r="BE40" s="188">
        <f t="shared" si="8"/>
        <v>0</v>
      </c>
      <c r="BF40" s="220">
        <f t="shared" si="8"/>
        <v>4</v>
      </c>
      <c r="BG40" s="218"/>
    </row>
    <row r="41" spans="1:59" ht="15.75">
      <c r="A41" s="278"/>
      <c r="B41" s="256" t="s">
        <v>178</v>
      </c>
      <c r="C41" s="266" t="s">
        <v>86</v>
      </c>
      <c r="D41" s="187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>
        <v>0</v>
      </c>
      <c r="X41" s="188">
        <v>0</v>
      </c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>
        <f t="shared" si="8"/>
        <v>0</v>
      </c>
      <c r="AX41" s="188">
        <f t="shared" si="8"/>
        <v>0</v>
      </c>
      <c r="AY41" s="188">
        <f t="shared" si="8"/>
        <v>0</v>
      </c>
      <c r="AZ41" s="188">
        <f t="shared" si="8"/>
        <v>0</v>
      </c>
      <c r="BA41" s="188">
        <f t="shared" si="8"/>
        <v>0</v>
      </c>
      <c r="BB41" s="188">
        <f t="shared" si="8"/>
        <v>0</v>
      </c>
      <c r="BC41" s="188">
        <f t="shared" si="8"/>
        <v>0</v>
      </c>
      <c r="BD41" s="188">
        <f t="shared" si="8"/>
        <v>0</v>
      </c>
      <c r="BE41" s="188">
        <f t="shared" si="8"/>
        <v>0</v>
      </c>
      <c r="BF41" s="220">
        <f t="shared" si="8"/>
        <v>0</v>
      </c>
      <c r="BG41" s="218"/>
    </row>
    <row r="42" spans="1:59" ht="15.75">
      <c r="A42" s="278"/>
      <c r="B42" s="256"/>
      <c r="C42" s="266"/>
      <c r="D42" s="192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>
        <v>0</v>
      </c>
      <c r="X42" s="188">
        <v>0</v>
      </c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99"/>
      <c r="AS42" s="188"/>
      <c r="AT42" s="188"/>
      <c r="AU42" s="188"/>
      <c r="AV42" s="188"/>
      <c r="AW42" s="188">
        <f t="shared" si="8"/>
        <v>0</v>
      </c>
      <c r="AX42" s="188">
        <f t="shared" si="8"/>
        <v>0</v>
      </c>
      <c r="AY42" s="188">
        <f t="shared" si="8"/>
        <v>0</v>
      </c>
      <c r="AZ42" s="188">
        <f t="shared" si="8"/>
        <v>0</v>
      </c>
      <c r="BA42" s="188">
        <f t="shared" si="8"/>
        <v>0</v>
      </c>
      <c r="BB42" s="188">
        <f t="shared" si="8"/>
        <v>0</v>
      </c>
      <c r="BC42" s="188">
        <f t="shared" si="8"/>
        <v>0</v>
      </c>
      <c r="BD42" s="188">
        <f t="shared" si="8"/>
        <v>0</v>
      </c>
      <c r="BE42" s="188">
        <f t="shared" si="8"/>
        <v>0</v>
      </c>
      <c r="BF42" s="220">
        <f t="shared" si="8"/>
        <v>2</v>
      </c>
      <c r="BG42" s="218"/>
    </row>
    <row r="43" spans="1:59" ht="15.75">
      <c r="A43" s="278"/>
      <c r="B43" s="256" t="s">
        <v>195</v>
      </c>
      <c r="C43" s="266" t="s">
        <v>87</v>
      </c>
      <c r="D43" s="187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>
        <v>0</v>
      </c>
      <c r="X43" s="188">
        <v>0</v>
      </c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88">
        <v>0</v>
      </c>
      <c r="AX43" s="188">
        <v>0</v>
      </c>
      <c r="AY43" s="188">
        <v>0</v>
      </c>
      <c r="AZ43" s="188"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220">
        <f aca="true" t="shared" si="9" ref="BF43:BF67">SUM(E43:BE43)</f>
        <v>0</v>
      </c>
      <c r="BG43" s="218"/>
    </row>
    <row r="44" spans="1:59" ht="15.75">
      <c r="A44" s="278"/>
      <c r="B44" s="256"/>
      <c r="C44" s="266"/>
      <c r="D44" s="192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88"/>
      <c r="W44" s="188">
        <v>0</v>
      </c>
      <c r="X44" s="188">
        <v>0</v>
      </c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>
        <v>0</v>
      </c>
      <c r="AX44" s="188">
        <v>0</v>
      </c>
      <c r="AY44" s="188">
        <v>0</v>
      </c>
      <c r="AZ44" s="188"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220">
        <f t="shared" si="9"/>
        <v>0</v>
      </c>
      <c r="BG44" s="218"/>
    </row>
    <row r="45" spans="1:59" ht="15.75">
      <c r="A45" s="278"/>
      <c r="B45" s="256" t="s">
        <v>196</v>
      </c>
      <c r="C45" s="266" t="s">
        <v>37</v>
      </c>
      <c r="D45" s="187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>
        <v>0</v>
      </c>
      <c r="X45" s="188">
        <v>0</v>
      </c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>
        <v>0</v>
      </c>
      <c r="AX45" s="188">
        <v>0</v>
      </c>
      <c r="AY45" s="188">
        <v>0</v>
      </c>
      <c r="AZ45" s="188"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220">
        <f t="shared" si="9"/>
        <v>0</v>
      </c>
      <c r="BG45" s="218"/>
    </row>
    <row r="46" spans="1:59" ht="30.75" customHeight="1">
      <c r="A46" s="278"/>
      <c r="B46" s="256"/>
      <c r="C46" s="266"/>
      <c r="D46" s="192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>
        <v>0</v>
      </c>
      <c r="X46" s="188">
        <v>0</v>
      </c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88">
        <v>0</v>
      </c>
      <c r="AX46" s="188">
        <v>0</v>
      </c>
      <c r="AY46" s="188">
        <v>0</v>
      </c>
      <c r="AZ46" s="188"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220">
        <f t="shared" si="9"/>
        <v>0</v>
      </c>
      <c r="BG46" s="218"/>
    </row>
    <row r="47" spans="1:59" ht="15.75">
      <c r="A47" s="278"/>
      <c r="B47" s="256" t="s">
        <v>197</v>
      </c>
      <c r="C47" s="266" t="s">
        <v>88</v>
      </c>
      <c r="D47" s="187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>
        <v>0</v>
      </c>
      <c r="X47" s="188">
        <v>0</v>
      </c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99"/>
      <c r="AS47" s="188"/>
      <c r="AT47" s="188"/>
      <c r="AU47" s="188"/>
      <c r="AV47" s="188" t="s">
        <v>230</v>
      </c>
      <c r="AW47" s="188">
        <v>0</v>
      </c>
      <c r="AX47" s="188">
        <v>0</v>
      </c>
      <c r="AY47" s="188">
        <v>0</v>
      </c>
      <c r="AZ47" s="188"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220">
        <f t="shared" si="9"/>
        <v>0</v>
      </c>
      <c r="BG47" s="218"/>
    </row>
    <row r="48" spans="1:59" s="185" customFormat="1" ht="22.5" customHeight="1">
      <c r="A48" s="278"/>
      <c r="B48" s="256"/>
      <c r="C48" s="266"/>
      <c r="D48" s="192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88"/>
      <c r="W48" s="188">
        <v>0</v>
      </c>
      <c r="X48" s="188">
        <v>0</v>
      </c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200"/>
      <c r="AS48" s="198"/>
      <c r="AT48" s="198"/>
      <c r="AU48" s="198"/>
      <c r="AV48" s="198">
        <v>1</v>
      </c>
      <c r="AW48" s="188">
        <v>0</v>
      </c>
      <c r="AX48" s="188">
        <v>0</v>
      </c>
      <c r="AY48" s="188">
        <v>0</v>
      </c>
      <c r="AZ48" s="188"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220">
        <f t="shared" si="9"/>
        <v>1</v>
      </c>
      <c r="BG48" s="218" t="s">
        <v>299</v>
      </c>
    </row>
    <row r="49" spans="1:59" ht="22.5" customHeight="1">
      <c r="A49" s="278"/>
      <c r="B49" s="256" t="s">
        <v>198</v>
      </c>
      <c r="C49" s="266" t="s">
        <v>241</v>
      </c>
      <c r="D49" s="187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>
        <v>0</v>
      </c>
      <c r="X49" s="188">
        <v>0</v>
      </c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99"/>
      <c r="AS49" s="188"/>
      <c r="AT49" s="188"/>
      <c r="AU49" s="188"/>
      <c r="AV49" s="188" t="s">
        <v>230</v>
      </c>
      <c r="AW49" s="188">
        <v>0</v>
      </c>
      <c r="AX49" s="188">
        <v>0</v>
      </c>
      <c r="AY49" s="188">
        <v>0</v>
      </c>
      <c r="AZ49" s="188"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220">
        <f t="shared" si="9"/>
        <v>0</v>
      </c>
      <c r="BG49" s="218"/>
    </row>
    <row r="50" spans="1:59" ht="15.75">
      <c r="A50" s="278"/>
      <c r="B50" s="256"/>
      <c r="C50" s="266"/>
      <c r="D50" s="192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>
        <v>0</v>
      </c>
      <c r="X50" s="188">
        <v>0</v>
      </c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99"/>
      <c r="AS50" s="188"/>
      <c r="AT50" s="188"/>
      <c r="AU50" s="188"/>
      <c r="AV50" s="188">
        <v>1</v>
      </c>
      <c r="AW50" s="188">
        <v>0</v>
      </c>
      <c r="AX50" s="188">
        <v>0</v>
      </c>
      <c r="AY50" s="188">
        <v>0</v>
      </c>
      <c r="AZ50" s="188"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220">
        <f t="shared" si="9"/>
        <v>1</v>
      </c>
      <c r="BG50" s="218" t="s">
        <v>299</v>
      </c>
    </row>
    <row r="51" spans="1:59" ht="15.75">
      <c r="A51" s="278"/>
      <c r="B51" s="269" t="s">
        <v>199</v>
      </c>
      <c r="C51" s="271" t="s">
        <v>38</v>
      </c>
      <c r="D51" s="187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>
        <v>0</v>
      </c>
      <c r="X51" s="188">
        <v>0</v>
      </c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>
        <v>0</v>
      </c>
      <c r="AX51" s="188">
        <v>0</v>
      </c>
      <c r="AY51" s="188">
        <v>0</v>
      </c>
      <c r="AZ51" s="188"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220">
        <f t="shared" si="9"/>
        <v>0</v>
      </c>
      <c r="BG51" s="218"/>
    </row>
    <row r="52" spans="1:59" ht="18.75" customHeight="1">
      <c r="A52" s="278"/>
      <c r="B52" s="270"/>
      <c r="C52" s="272"/>
      <c r="D52" s="192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88"/>
      <c r="W52" s="188">
        <v>0</v>
      </c>
      <c r="X52" s="188">
        <v>0</v>
      </c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200"/>
      <c r="AS52" s="198"/>
      <c r="AT52" s="198"/>
      <c r="AU52" s="198"/>
      <c r="AV52" s="198"/>
      <c r="AW52" s="198">
        <v>0</v>
      </c>
      <c r="AX52" s="188">
        <v>0</v>
      </c>
      <c r="AY52" s="188">
        <v>0</v>
      </c>
      <c r="AZ52" s="188"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220">
        <f t="shared" si="9"/>
        <v>0</v>
      </c>
      <c r="BG52" s="218"/>
    </row>
    <row r="53" spans="1:59" ht="16.5" customHeight="1">
      <c r="A53" s="278"/>
      <c r="B53" s="273" t="s">
        <v>39</v>
      </c>
      <c r="C53" s="274" t="s">
        <v>179</v>
      </c>
      <c r="D53" s="187"/>
      <c r="E53" s="188">
        <f aca="true" t="shared" si="10" ref="E53:U54">E59</f>
        <v>0</v>
      </c>
      <c r="F53" s="188">
        <f t="shared" si="10"/>
        <v>0</v>
      </c>
      <c r="G53" s="188">
        <f t="shared" si="10"/>
        <v>0</v>
      </c>
      <c r="H53" s="188">
        <f t="shared" si="10"/>
        <v>0</v>
      </c>
      <c r="I53" s="188">
        <f t="shared" si="10"/>
        <v>0</v>
      </c>
      <c r="J53" s="188">
        <f t="shared" si="10"/>
        <v>0</v>
      </c>
      <c r="K53" s="188">
        <f t="shared" si="10"/>
        <v>0</v>
      </c>
      <c r="L53" s="188">
        <f t="shared" si="10"/>
        <v>0</v>
      </c>
      <c r="M53" s="188">
        <f t="shared" si="10"/>
        <v>0</v>
      </c>
      <c r="N53" s="188">
        <f t="shared" si="10"/>
        <v>0</v>
      </c>
      <c r="O53" s="188">
        <f t="shared" si="10"/>
        <v>0</v>
      </c>
      <c r="P53" s="188">
        <f t="shared" si="10"/>
        <v>0</v>
      </c>
      <c r="Q53" s="188">
        <f t="shared" si="10"/>
        <v>0</v>
      </c>
      <c r="R53" s="188">
        <f t="shared" si="10"/>
        <v>0</v>
      </c>
      <c r="S53" s="188">
        <f t="shared" si="10"/>
        <v>0</v>
      </c>
      <c r="T53" s="188">
        <f t="shared" si="10"/>
        <v>0</v>
      </c>
      <c r="U53" s="188">
        <f t="shared" si="10"/>
        <v>0</v>
      </c>
      <c r="V53" s="188"/>
      <c r="W53" s="188">
        <v>0</v>
      </c>
      <c r="X53" s="188">
        <v>0</v>
      </c>
      <c r="Y53" s="188">
        <f aca="true" t="shared" si="11" ref="Y53:AV54">Y59</f>
        <v>0</v>
      </c>
      <c r="Z53" s="188">
        <f t="shared" si="11"/>
        <v>0</v>
      </c>
      <c r="AA53" s="188">
        <f t="shared" si="11"/>
        <v>0</v>
      </c>
      <c r="AB53" s="188">
        <f t="shared" si="11"/>
        <v>0</v>
      </c>
      <c r="AC53" s="188">
        <f t="shared" si="11"/>
        <v>0</v>
      </c>
      <c r="AD53" s="188">
        <f t="shared" si="11"/>
        <v>0</v>
      </c>
      <c r="AE53" s="188">
        <f t="shared" si="11"/>
        <v>0</v>
      </c>
      <c r="AF53" s="188">
        <f t="shared" si="11"/>
        <v>0</v>
      </c>
      <c r="AG53" s="188">
        <f t="shared" si="11"/>
        <v>0</v>
      </c>
      <c r="AH53" s="188">
        <f t="shared" si="11"/>
        <v>0</v>
      </c>
      <c r="AI53" s="188">
        <f t="shared" si="11"/>
        <v>0</v>
      </c>
      <c r="AJ53" s="188">
        <f t="shared" si="11"/>
        <v>0</v>
      </c>
      <c r="AK53" s="188">
        <f t="shared" si="11"/>
        <v>0</v>
      </c>
      <c r="AL53" s="188">
        <f t="shared" si="11"/>
        <v>0</v>
      </c>
      <c r="AM53" s="188">
        <f t="shared" si="11"/>
        <v>0</v>
      </c>
      <c r="AN53" s="188">
        <f t="shared" si="11"/>
        <v>0</v>
      </c>
      <c r="AO53" s="188">
        <f t="shared" si="11"/>
        <v>0</v>
      </c>
      <c r="AP53" s="188">
        <f t="shared" si="11"/>
        <v>0</v>
      </c>
      <c r="AQ53" s="188">
        <f t="shared" si="11"/>
        <v>0</v>
      </c>
      <c r="AR53" s="188">
        <f t="shared" si="11"/>
        <v>0</v>
      </c>
      <c r="AS53" s="188">
        <f t="shared" si="11"/>
        <v>0</v>
      </c>
      <c r="AT53" s="188">
        <f>AT59+AT61</f>
        <v>0</v>
      </c>
      <c r="AU53" s="188">
        <f>AU59+AU61+AU63</f>
        <v>0</v>
      </c>
      <c r="AV53" s="188">
        <f>AV59+AV61+AV63</f>
        <v>0</v>
      </c>
      <c r="AW53" s="198">
        <v>0</v>
      </c>
      <c r="AX53" s="188">
        <v>0</v>
      </c>
      <c r="AY53" s="188">
        <v>0</v>
      </c>
      <c r="AZ53" s="188"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220">
        <f t="shared" si="9"/>
        <v>0</v>
      </c>
      <c r="BG53" s="218"/>
    </row>
    <row r="54" spans="1:59" ht="21.75" customHeight="1">
      <c r="A54" s="278"/>
      <c r="B54" s="273"/>
      <c r="C54" s="275"/>
      <c r="D54" s="187"/>
      <c r="E54" s="188">
        <f t="shared" si="10"/>
        <v>0</v>
      </c>
      <c r="F54" s="188">
        <f t="shared" si="10"/>
        <v>0</v>
      </c>
      <c r="G54" s="188">
        <f t="shared" si="10"/>
        <v>0</v>
      </c>
      <c r="H54" s="188">
        <f t="shared" si="10"/>
        <v>0</v>
      </c>
      <c r="I54" s="188">
        <f t="shared" si="10"/>
        <v>0</v>
      </c>
      <c r="J54" s="188">
        <f t="shared" si="10"/>
        <v>0</v>
      </c>
      <c r="K54" s="188">
        <f t="shared" si="10"/>
        <v>0</v>
      </c>
      <c r="L54" s="188">
        <f t="shared" si="10"/>
        <v>0</v>
      </c>
      <c r="M54" s="188">
        <f t="shared" si="10"/>
        <v>0</v>
      </c>
      <c r="N54" s="188">
        <f t="shared" si="10"/>
        <v>0</v>
      </c>
      <c r="O54" s="188">
        <f t="shared" si="10"/>
        <v>0</v>
      </c>
      <c r="P54" s="188">
        <f t="shared" si="10"/>
        <v>0</v>
      </c>
      <c r="Q54" s="188">
        <f t="shared" si="10"/>
        <v>0</v>
      </c>
      <c r="R54" s="188">
        <f t="shared" si="10"/>
        <v>0</v>
      </c>
      <c r="S54" s="188">
        <f t="shared" si="10"/>
        <v>0</v>
      </c>
      <c r="T54" s="188">
        <f t="shared" si="10"/>
        <v>0</v>
      </c>
      <c r="U54" s="188">
        <f t="shared" si="10"/>
        <v>0</v>
      </c>
      <c r="V54" s="188"/>
      <c r="W54" s="188">
        <v>0</v>
      </c>
      <c r="X54" s="188">
        <v>0</v>
      </c>
      <c r="Y54" s="188">
        <f t="shared" si="11"/>
        <v>0</v>
      </c>
      <c r="Z54" s="188">
        <f t="shared" si="11"/>
        <v>0</v>
      </c>
      <c r="AA54" s="188">
        <f t="shared" si="11"/>
        <v>0</v>
      </c>
      <c r="AB54" s="188">
        <f t="shared" si="11"/>
        <v>0</v>
      </c>
      <c r="AC54" s="188">
        <f t="shared" si="11"/>
        <v>0</v>
      </c>
      <c r="AD54" s="188">
        <f t="shared" si="11"/>
        <v>0</v>
      </c>
      <c r="AE54" s="188">
        <f t="shared" si="11"/>
        <v>0</v>
      </c>
      <c r="AF54" s="188">
        <f t="shared" si="11"/>
        <v>0</v>
      </c>
      <c r="AG54" s="188">
        <f t="shared" si="11"/>
        <v>0</v>
      </c>
      <c r="AH54" s="188">
        <f t="shared" si="11"/>
        <v>0</v>
      </c>
      <c r="AI54" s="188">
        <f t="shared" si="11"/>
        <v>0</v>
      </c>
      <c r="AJ54" s="188">
        <f t="shared" si="11"/>
        <v>0</v>
      </c>
      <c r="AK54" s="188">
        <f t="shared" si="11"/>
        <v>0</v>
      </c>
      <c r="AL54" s="188">
        <f t="shared" si="11"/>
        <v>0</v>
      </c>
      <c r="AM54" s="188">
        <f t="shared" si="11"/>
        <v>0</v>
      </c>
      <c r="AN54" s="188">
        <f t="shared" si="11"/>
        <v>0</v>
      </c>
      <c r="AO54" s="188">
        <f t="shared" si="11"/>
        <v>0</v>
      </c>
      <c r="AP54" s="188">
        <f t="shared" si="11"/>
        <v>0</v>
      </c>
      <c r="AQ54" s="188">
        <f t="shared" si="11"/>
        <v>0</v>
      </c>
      <c r="AR54" s="188">
        <f t="shared" si="11"/>
        <v>0</v>
      </c>
      <c r="AS54" s="188">
        <f t="shared" si="11"/>
        <v>0</v>
      </c>
      <c r="AT54" s="188">
        <f t="shared" si="11"/>
        <v>0</v>
      </c>
      <c r="AU54" s="188">
        <f t="shared" si="11"/>
        <v>0</v>
      </c>
      <c r="AV54" s="188">
        <f t="shared" si="11"/>
        <v>0</v>
      </c>
      <c r="AW54" s="198">
        <v>0</v>
      </c>
      <c r="AX54" s="188">
        <v>0</v>
      </c>
      <c r="AY54" s="188">
        <v>0</v>
      </c>
      <c r="AZ54" s="188"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220">
        <f t="shared" si="9"/>
        <v>0</v>
      </c>
      <c r="BG54" s="218"/>
    </row>
    <row r="55" spans="1:59" ht="20.25" customHeight="1">
      <c r="A55" s="278"/>
      <c r="B55" s="273" t="s">
        <v>180</v>
      </c>
      <c r="C55" s="273" t="s">
        <v>181</v>
      </c>
      <c r="D55" s="187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>
        <v>0</v>
      </c>
      <c r="X55" s="188">
        <v>0</v>
      </c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99"/>
      <c r="AL55" s="188"/>
      <c r="AM55" s="188"/>
      <c r="AN55" s="188"/>
      <c r="AO55" s="188"/>
      <c r="AP55" s="188"/>
      <c r="AQ55" s="188"/>
      <c r="AR55" s="199"/>
      <c r="AS55" s="188"/>
      <c r="AT55" s="188"/>
      <c r="AU55" s="188"/>
      <c r="AV55" s="188"/>
      <c r="AW55" s="198">
        <v>0</v>
      </c>
      <c r="AX55" s="188">
        <v>0</v>
      </c>
      <c r="AY55" s="188">
        <v>0</v>
      </c>
      <c r="AZ55" s="188"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220">
        <f t="shared" si="9"/>
        <v>0</v>
      </c>
      <c r="BG55" s="218"/>
    </row>
    <row r="56" spans="1:59" ht="13.5" customHeight="1">
      <c r="A56" s="278"/>
      <c r="B56" s="273"/>
      <c r="C56" s="273"/>
      <c r="D56" s="187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>
        <v>0</v>
      </c>
      <c r="X56" s="188">
        <v>0</v>
      </c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99"/>
      <c r="AL56" s="188"/>
      <c r="AM56" s="188"/>
      <c r="AN56" s="188"/>
      <c r="AO56" s="188"/>
      <c r="AP56" s="188"/>
      <c r="AQ56" s="188"/>
      <c r="AR56" s="199"/>
      <c r="AS56" s="188"/>
      <c r="AT56" s="188"/>
      <c r="AU56" s="188"/>
      <c r="AV56" s="188"/>
      <c r="AW56" s="198">
        <v>0</v>
      </c>
      <c r="AX56" s="188">
        <v>0</v>
      </c>
      <c r="AY56" s="188">
        <v>0</v>
      </c>
      <c r="AZ56" s="188"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220">
        <f t="shared" si="9"/>
        <v>0</v>
      </c>
      <c r="BG56" s="218"/>
    </row>
    <row r="57" spans="1:59" ht="19.5" customHeight="1">
      <c r="A57" s="278"/>
      <c r="B57" s="273" t="s">
        <v>200</v>
      </c>
      <c r="C57" s="258" t="s">
        <v>43</v>
      </c>
      <c r="D57" s="187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>
        <v>0</v>
      </c>
      <c r="X57" s="188">
        <v>0</v>
      </c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99"/>
      <c r="AS57" s="188"/>
      <c r="AT57" s="188"/>
      <c r="AU57" s="188"/>
      <c r="AV57" s="188"/>
      <c r="AW57" s="198">
        <v>0</v>
      </c>
      <c r="AX57" s="188">
        <v>0</v>
      </c>
      <c r="AY57" s="188">
        <v>0</v>
      </c>
      <c r="AZ57" s="188"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220">
        <f t="shared" si="9"/>
        <v>0</v>
      </c>
      <c r="BG57" s="218"/>
    </row>
    <row r="58" spans="1:59" s="193" customFormat="1" ht="19.5" customHeight="1">
      <c r="A58" s="278"/>
      <c r="B58" s="273"/>
      <c r="C58" s="258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>
        <v>0</v>
      </c>
      <c r="X58" s="188">
        <v>0</v>
      </c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99"/>
      <c r="AS58" s="188"/>
      <c r="AT58" s="188"/>
      <c r="AU58" s="188"/>
      <c r="AV58" s="188"/>
      <c r="AW58" s="198">
        <v>0</v>
      </c>
      <c r="AX58" s="188">
        <v>0</v>
      </c>
      <c r="AY58" s="188">
        <v>0</v>
      </c>
      <c r="AZ58" s="188"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220">
        <f t="shared" si="9"/>
        <v>0</v>
      </c>
      <c r="BG58" s="218"/>
    </row>
    <row r="59" spans="1:59" ht="19.5" customHeight="1">
      <c r="A59" s="278"/>
      <c r="B59" s="276" t="s">
        <v>44</v>
      </c>
      <c r="C59" s="266" t="s">
        <v>89</v>
      </c>
      <c r="D59" s="187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>
        <v>0</v>
      </c>
      <c r="X59" s="188">
        <v>0</v>
      </c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>
        <v>0</v>
      </c>
      <c r="AX59" s="188">
        <v>0</v>
      </c>
      <c r="AY59" s="188">
        <v>0</v>
      </c>
      <c r="AZ59" s="188"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220">
        <f t="shared" si="9"/>
        <v>0</v>
      </c>
      <c r="BG59" s="218"/>
    </row>
    <row r="60" spans="1:59" s="193" customFormat="1" ht="19.5" customHeight="1">
      <c r="A60" s="278"/>
      <c r="B60" s="276"/>
      <c r="C60" s="266"/>
      <c r="D60" s="187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>
        <v>0</v>
      </c>
      <c r="X60" s="188">
        <v>0</v>
      </c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>
        <v>0</v>
      </c>
      <c r="AX60" s="188">
        <v>0</v>
      </c>
      <c r="AY60" s="188">
        <v>0</v>
      </c>
      <c r="AZ60" s="188">
        <v>0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220">
        <f t="shared" si="9"/>
        <v>0</v>
      </c>
      <c r="BG60" s="218"/>
    </row>
    <row r="61" spans="1:59" ht="19.5" customHeight="1">
      <c r="A61" s="278"/>
      <c r="B61" s="266" t="s">
        <v>201</v>
      </c>
      <c r="C61" s="266" t="s">
        <v>96</v>
      </c>
      <c r="D61" s="18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>
        <v>0</v>
      </c>
      <c r="X61" s="188">
        <v>0</v>
      </c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>
        <v>0</v>
      </c>
      <c r="AX61" s="188">
        <v>0</v>
      </c>
      <c r="AY61" s="188">
        <v>0</v>
      </c>
      <c r="AZ61" s="188"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220">
        <f t="shared" si="9"/>
        <v>0</v>
      </c>
      <c r="BG61" s="218"/>
    </row>
    <row r="62" spans="1:59" ht="19.5" customHeight="1">
      <c r="A62" s="278"/>
      <c r="B62" s="266"/>
      <c r="C62" s="266"/>
      <c r="D62" s="187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>
        <v>0</v>
      </c>
      <c r="X62" s="188">
        <v>0</v>
      </c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>
        <v>0</v>
      </c>
      <c r="AX62" s="188">
        <v>0</v>
      </c>
      <c r="AY62" s="188">
        <v>0</v>
      </c>
      <c r="AZ62" s="188"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220">
        <f>SUM(E62:BE62)</f>
        <v>0</v>
      </c>
      <c r="BG62" s="218"/>
    </row>
    <row r="63" spans="1:59" s="193" customFormat="1" ht="19.5" customHeight="1">
      <c r="A63" s="278"/>
      <c r="B63" s="266" t="s">
        <v>202</v>
      </c>
      <c r="C63" s="266" t="s">
        <v>300</v>
      </c>
      <c r="D63" s="187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>
        <v>0</v>
      </c>
      <c r="X63" s="188">
        <v>0</v>
      </c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>
        <v>0</v>
      </c>
      <c r="AX63" s="188">
        <v>0</v>
      </c>
      <c r="AY63" s="188">
        <v>0</v>
      </c>
      <c r="AZ63" s="188"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220">
        <f>SUM(E63:BE63)</f>
        <v>0</v>
      </c>
      <c r="BG63" s="218"/>
    </row>
    <row r="64" spans="1:59" s="193" customFormat="1" ht="19.5" customHeight="1">
      <c r="A64" s="278"/>
      <c r="B64" s="266"/>
      <c r="C64" s="266"/>
      <c r="D64" s="187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>
        <v>0</v>
      </c>
      <c r="X64" s="188">
        <v>0</v>
      </c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>
        <v>0</v>
      </c>
      <c r="AX64" s="188">
        <v>0</v>
      </c>
      <c r="AY64" s="188">
        <v>0</v>
      </c>
      <c r="AZ64" s="188"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220">
        <f>SUM(E64:BE64)</f>
        <v>0</v>
      </c>
      <c r="BG64" s="218"/>
    </row>
    <row r="65" spans="1:59" ht="19.5" customHeight="1" hidden="1">
      <c r="A65" s="278"/>
      <c r="B65" s="273" t="s">
        <v>301</v>
      </c>
      <c r="C65" s="273"/>
      <c r="D65" s="273"/>
      <c r="E65" s="188">
        <f aca="true" t="shared" si="12" ref="E65:BE66">E53+E39+E7</f>
        <v>0</v>
      </c>
      <c r="F65" s="188">
        <f t="shared" si="12"/>
        <v>0</v>
      </c>
      <c r="G65" s="188">
        <f t="shared" si="12"/>
        <v>0</v>
      </c>
      <c r="H65" s="188">
        <f t="shared" si="12"/>
        <v>0</v>
      </c>
      <c r="I65" s="188">
        <f t="shared" si="12"/>
        <v>0</v>
      </c>
      <c r="J65" s="188">
        <f t="shared" si="12"/>
        <v>0</v>
      </c>
      <c r="K65" s="188">
        <f t="shared" si="12"/>
        <v>0</v>
      </c>
      <c r="L65" s="188">
        <f t="shared" si="12"/>
        <v>0</v>
      </c>
      <c r="M65" s="188">
        <f t="shared" si="12"/>
        <v>0</v>
      </c>
      <c r="N65" s="188">
        <f t="shared" si="12"/>
        <v>0</v>
      </c>
      <c r="O65" s="188">
        <f t="shared" si="12"/>
        <v>0</v>
      </c>
      <c r="P65" s="188">
        <f t="shared" si="12"/>
        <v>0</v>
      </c>
      <c r="Q65" s="188">
        <f t="shared" si="12"/>
        <v>0</v>
      </c>
      <c r="R65" s="188">
        <f t="shared" si="12"/>
        <v>0</v>
      </c>
      <c r="S65" s="188">
        <f t="shared" si="12"/>
        <v>0</v>
      </c>
      <c r="T65" s="188">
        <f t="shared" si="12"/>
        <v>0</v>
      </c>
      <c r="U65" s="188">
        <f t="shared" si="12"/>
        <v>0</v>
      </c>
      <c r="V65" s="188">
        <f t="shared" si="12"/>
        <v>0</v>
      </c>
      <c r="W65" s="188">
        <f t="shared" si="12"/>
        <v>0</v>
      </c>
      <c r="X65" s="188">
        <f t="shared" si="12"/>
        <v>0</v>
      </c>
      <c r="Y65" s="188">
        <f t="shared" si="12"/>
        <v>0</v>
      </c>
      <c r="Z65" s="188">
        <f t="shared" si="12"/>
        <v>0</v>
      </c>
      <c r="AA65" s="188">
        <f t="shared" si="12"/>
        <v>0</v>
      </c>
      <c r="AB65" s="188">
        <f t="shared" si="12"/>
        <v>0</v>
      </c>
      <c r="AC65" s="188">
        <f t="shared" si="12"/>
        <v>0</v>
      </c>
      <c r="AD65" s="188">
        <f t="shared" si="12"/>
        <v>0</v>
      </c>
      <c r="AE65" s="188">
        <f t="shared" si="12"/>
        <v>0</v>
      </c>
      <c r="AF65" s="188">
        <f t="shared" si="12"/>
        <v>0</v>
      </c>
      <c r="AG65" s="188">
        <f t="shared" si="12"/>
        <v>0</v>
      </c>
      <c r="AH65" s="188">
        <f t="shared" si="12"/>
        <v>0</v>
      </c>
      <c r="AI65" s="188">
        <f t="shared" si="12"/>
        <v>0</v>
      </c>
      <c r="AJ65" s="188">
        <f t="shared" si="12"/>
        <v>0</v>
      </c>
      <c r="AK65" s="188">
        <f t="shared" si="12"/>
        <v>0</v>
      </c>
      <c r="AL65" s="188">
        <f t="shared" si="12"/>
        <v>0</v>
      </c>
      <c r="AM65" s="188">
        <f t="shared" si="12"/>
        <v>0</v>
      </c>
      <c r="AN65" s="188">
        <f t="shared" si="12"/>
        <v>0</v>
      </c>
      <c r="AO65" s="188">
        <f t="shared" si="12"/>
        <v>0</v>
      </c>
      <c r="AP65" s="188">
        <f t="shared" si="12"/>
        <v>0</v>
      </c>
      <c r="AQ65" s="188">
        <f t="shared" si="12"/>
        <v>0</v>
      </c>
      <c r="AR65" s="188">
        <f t="shared" si="12"/>
        <v>0</v>
      </c>
      <c r="AS65" s="188">
        <f t="shared" si="12"/>
        <v>0</v>
      </c>
      <c r="AT65" s="188">
        <f t="shared" si="12"/>
        <v>0</v>
      </c>
      <c r="AU65" s="188">
        <f t="shared" si="12"/>
        <v>0</v>
      </c>
      <c r="AV65" s="188" t="e">
        <f t="shared" si="12"/>
        <v>#VALUE!</v>
      </c>
      <c r="AW65" s="188">
        <f t="shared" si="12"/>
        <v>0</v>
      </c>
      <c r="AX65" s="188">
        <f t="shared" si="12"/>
        <v>0</v>
      </c>
      <c r="AY65" s="188">
        <f t="shared" si="12"/>
        <v>0</v>
      </c>
      <c r="AZ65" s="188">
        <f t="shared" si="12"/>
        <v>0</v>
      </c>
      <c r="BA65" s="188">
        <f t="shared" si="12"/>
        <v>0</v>
      </c>
      <c r="BB65" s="188">
        <f t="shared" si="12"/>
        <v>0</v>
      </c>
      <c r="BC65" s="188">
        <f t="shared" si="12"/>
        <v>0</v>
      </c>
      <c r="BD65" s="188">
        <f t="shared" si="12"/>
        <v>0</v>
      </c>
      <c r="BE65" s="188">
        <f t="shared" si="12"/>
        <v>0</v>
      </c>
      <c r="BF65" s="220" t="e">
        <f t="shared" si="9"/>
        <v>#VALUE!</v>
      </c>
      <c r="BG65" s="218"/>
    </row>
    <row r="66" spans="1:59" s="193" customFormat="1" ht="19.5" customHeight="1">
      <c r="A66" s="278"/>
      <c r="B66" s="277" t="s">
        <v>302</v>
      </c>
      <c r="C66" s="277"/>
      <c r="D66" s="277"/>
      <c r="E66" s="188">
        <f t="shared" si="12"/>
        <v>0</v>
      </c>
      <c r="F66" s="188">
        <f t="shared" si="12"/>
        <v>0</v>
      </c>
      <c r="G66" s="188">
        <f t="shared" si="12"/>
        <v>0</v>
      </c>
      <c r="H66" s="188">
        <f t="shared" si="12"/>
        <v>0</v>
      </c>
      <c r="I66" s="188">
        <f t="shared" si="12"/>
        <v>0</v>
      </c>
      <c r="J66" s="188">
        <f t="shared" si="12"/>
        <v>0</v>
      </c>
      <c r="K66" s="188">
        <f t="shared" si="12"/>
        <v>0</v>
      </c>
      <c r="L66" s="188">
        <f t="shared" si="12"/>
        <v>0</v>
      </c>
      <c r="M66" s="188">
        <f t="shared" si="12"/>
        <v>0</v>
      </c>
      <c r="N66" s="188">
        <f t="shared" si="12"/>
        <v>0</v>
      </c>
      <c r="O66" s="188">
        <f t="shared" si="12"/>
        <v>0</v>
      </c>
      <c r="P66" s="188">
        <f t="shared" si="12"/>
        <v>0</v>
      </c>
      <c r="Q66" s="188">
        <f t="shared" si="12"/>
        <v>0</v>
      </c>
      <c r="R66" s="188">
        <f t="shared" si="12"/>
        <v>0</v>
      </c>
      <c r="S66" s="188">
        <f t="shared" si="12"/>
        <v>0</v>
      </c>
      <c r="T66" s="188">
        <f t="shared" si="12"/>
        <v>0</v>
      </c>
      <c r="U66" s="188">
        <f t="shared" si="12"/>
        <v>0</v>
      </c>
      <c r="V66" s="188">
        <f t="shared" si="12"/>
        <v>1</v>
      </c>
      <c r="W66" s="188">
        <f t="shared" si="12"/>
        <v>0</v>
      </c>
      <c r="X66" s="188">
        <f t="shared" si="12"/>
        <v>0</v>
      </c>
      <c r="Y66" s="188">
        <f t="shared" si="12"/>
        <v>0</v>
      </c>
      <c r="Z66" s="188">
        <f t="shared" si="12"/>
        <v>0</v>
      </c>
      <c r="AA66" s="188">
        <f t="shared" si="12"/>
        <v>0</v>
      </c>
      <c r="AB66" s="188">
        <f t="shared" si="12"/>
        <v>0</v>
      </c>
      <c r="AC66" s="188">
        <f t="shared" si="12"/>
        <v>0</v>
      </c>
      <c r="AD66" s="188">
        <f t="shared" si="12"/>
        <v>0</v>
      </c>
      <c r="AE66" s="188">
        <f t="shared" si="12"/>
        <v>0</v>
      </c>
      <c r="AF66" s="188">
        <f t="shared" si="12"/>
        <v>0</v>
      </c>
      <c r="AG66" s="188">
        <f t="shared" si="12"/>
        <v>0</v>
      </c>
      <c r="AH66" s="188">
        <f t="shared" si="12"/>
        <v>0</v>
      </c>
      <c r="AI66" s="188">
        <f t="shared" si="12"/>
        <v>0</v>
      </c>
      <c r="AJ66" s="188">
        <f t="shared" si="12"/>
        <v>0</v>
      </c>
      <c r="AK66" s="188">
        <f t="shared" si="12"/>
        <v>0</v>
      </c>
      <c r="AL66" s="188">
        <f t="shared" si="12"/>
        <v>0</v>
      </c>
      <c r="AM66" s="188">
        <f t="shared" si="12"/>
        <v>0</v>
      </c>
      <c r="AN66" s="188">
        <f t="shared" si="12"/>
        <v>0</v>
      </c>
      <c r="AO66" s="188">
        <f t="shared" si="12"/>
        <v>0</v>
      </c>
      <c r="AP66" s="188">
        <f t="shared" si="12"/>
        <v>0</v>
      </c>
      <c r="AQ66" s="188">
        <f t="shared" si="12"/>
        <v>0</v>
      </c>
      <c r="AR66" s="188">
        <f t="shared" si="12"/>
        <v>0</v>
      </c>
      <c r="AS66" s="188">
        <f t="shared" si="12"/>
        <v>0</v>
      </c>
      <c r="AT66" s="188">
        <f t="shared" si="12"/>
        <v>0</v>
      </c>
      <c r="AU66" s="188">
        <f t="shared" si="12"/>
        <v>0</v>
      </c>
      <c r="AV66" s="188">
        <f t="shared" si="12"/>
        <v>6</v>
      </c>
      <c r="AW66" s="188">
        <f t="shared" si="12"/>
        <v>0</v>
      </c>
      <c r="AX66" s="188">
        <f t="shared" si="12"/>
        <v>0</v>
      </c>
      <c r="AY66" s="188">
        <f t="shared" si="12"/>
        <v>0</v>
      </c>
      <c r="AZ66" s="188">
        <f t="shared" si="12"/>
        <v>0</v>
      </c>
      <c r="BA66" s="188">
        <f t="shared" si="12"/>
        <v>0</v>
      </c>
      <c r="BB66" s="188">
        <f t="shared" si="12"/>
        <v>0</v>
      </c>
      <c r="BC66" s="188">
        <f t="shared" si="12"/>
        <v>0</v>
      </c>
      <c r="BD66" s="188">
        <f t="shared" si="12"/>
        <v>0</v>
      </c>
      <c r="BE66" s="188">
        <f t="shared" si="12"/>
        <v>0</v>
      </c>
      <c r="BF66" s="220">
        <f t="shared" si="9"/>
        <v>7</v>
      </c>
      <c r="BG66" s="218" t="s">
        <v>303</v>
      </c>
    </row>
    <row r="67" spans="1:59" ht="19.5" customHeight="1" hidden="1">
      <c r="A67" s="278"/>
      <c r="B67" s="277" t="s">
        <v>184</v>
      </c>
      <c r="C67" s="277"/>
      <c r="D67" s="277"/>
      <c r="E67" s="188">
        <f aca="true" t="shared" si="13" ref="E67:U67">E65+E66</f>
        <v>0</v>
      </c>
      <c r="F67" s="188">
        <f t="shared" si="13"/>
        <v>0</v>
      </c>
      <c r="G67" s="188">
        <f t="shared" si="13"/>
        <v>0</v>
      </c>
      <c r="H67" s="188">
        <f t="shared" si="13"/>
        <v>0</v>
      </c>
      <c r="I67" s="188">
        <f t="shared" si="13"/>
        <v>0</v>
      </c>
      <c r="J67" s="188">
        <f t="shared" si="13"/>
        <v>0</v>
      </c>
      <c r="K67" s="188">
        <f t="shared" si="13"/>
        <v>0</v>
      </c>
      <c r="L67" s="188">
        <f t="shared" si="13"/>
        <v>0</v>
      </c>
      <c r="M67" s="188">
        <f t="shared" si="13"/>
        <v>0</v>
      </c>
      <c r="N67" s="188">
        <f t="shared" si="13"/>
        <v>0</v>
      </c>
      <c r="O67" s="188">
        <f t="shared" si="13"/>
        <v>0</v>
      </c>
      <c r="P67" s="188">
        <f t="shared" si="13"/>
        <v>0</v>
      </c>
      <c r="Q67" s="188">
        <f t="shared" si="13"/>
        <v>0</v>
      </c>
      <c r="R67" s="188">
        <f t="shared" si="13"/>
        <v>0</v>
      </c>
      <c r="S67" s="188">
        <f t="shared" si="13"/>
        <v>0</v>
      </c>
      <c r="T67" s="188">
        <f t="shared" si="13"/>
        <v>0</v>
      </c>
      <c r="U67" s="188">
        <f t="shared" si="13"/>
        <v>0</v>
      </c>
      <c r="V67" s="188">
        <f>V65+V66</f>
        <v>1</v>
      </c>
      <c r="W67" s="188">
        <f aca="true" t="shared" si="14" ref="W67:BE67">W65+W66</f>
        <v>0</v>
      </c>
      <c r="X67" s="188">
        <f t="shared" si="14"/>
        <v>0</v>
      </c>
      <c r="Y67" s="188">
        <f t="shared" si="14"/>
        <v>0</v>
      </c>
      <c r="Z67" s="188">
        <f t="shared" si="14"/>
        <v>0</v>
      </c>
      <c r="AA67" s="188">
        <f t="shared" si="14"/>
        <v>0</v>
      </c>
      <c r="AB67" s="188">
        <f t="shared" si="14"/>
        <v>0</v>
      </c>
      <c r="AC67" s="188">
        <f t="shared" si="14"/>
        <v>0</v>
      </c>
      <c r="AD67" s="188">
        <f t="shared" si="14"/>
        <v>0</v>
      </c>
      <c r="AE67" s="188">
        <f t="shared" si="14"/>
        <v>0</v>
      </c>
      <c r="AF67" s="188">
        <f t="shared" si="14"/>
        <v>0</v>
      </c>
      <c r="AG67" s="188">
        <f t="shared" si="14"/>
        <v>0</v>
      </c>
      <c r="AH67" s="188">
        <f t="shared" si="14"/>
        <v>0</v>
      </c>
      <c r="AI67" s="188">
        <f t="shared" si="14"/>
        <v>0</v>
      </c>
      <c r="AJ67" s="188">
        <f t="shared" si="14"/>
        <v>0</v>
      </c>
      <c r="AK67" s="188">
        <f t="shared" si="14"/>
        <v>0</v>
      </c>
      <c r="AL67" s="188">
        <f t="shared" si="14"/>
        <v>0</v>
      </c>
      <c r="AM67" s="188">
        <f t="shared" si="14"/>
        <v>0</v>
      </c>
      <c r="AN67" s="188">
        <f t="shared" si="14"/>
        <v>0</v>
      </c>
      <c r="AO67" s="188">
        <f t="shared" si="14"/>
        <v>0</v>
      </c>
      <c r="AP67" s="188">
        <f t="shared" si="14"/>
        <v>0</v>
      </c>
      <c r="AQ67" s="188">
        <f t="shared" si="14"/>
        <v>0</v>
      </c>
      <c r="AR67" s="188">
        <f t="shared" si="14"/>
        <v>0</v>
      </c>
      <c r="AS67" s="188">
        <f t="shared" si="14"/>
        <v>0</v>
      </c>
      <c r="AT67" s="188">
        <f t="shared" si="14"/>
        <v>0</v>
      </c>
      <c r="AU67" s="188">
        <f t="shared" si="14"/>
        <v>0</v>
      </c>
      <c r="AV67" s="188" t="e">
        <f t="shared" si="14"/>
        <v>#VALUE!</v>
      </c>
      <c r="AW67" s="188">
        <f t="shared" si="14"/>
        <v>0</v>
      </c>
      <c r="AX67" s="188">
        <f t="shared" si="14"/>
        <v>0</v>
      </c>
      <c r="AY67" s="188">
        <f t="shared" si="14"/>
        <v>0</v>
      </c>
      <c r="AZ67" s="188">
        <f t="shared" si="14"/>
        <v>0</v>
      </c>
      <c r="BA67" s="188">
        <f t="shared" si="14"/>
        <v>0</v>
      </c>
      <c r="BB67" s="188">
        <f t="shared" si="14"/>
        <v>0</v>
      </c>
      <c r="BC67" s="188">
        <f t="shared" si="14"/>
        <v>0</v>
      </c>
      <c r="BD67" s="188">
        <f t="shared" si="14"/>
        <v>0</v>
      </c>
      <c r="BE67" s="188">
        <f t="shared" si="14"/>
        <v>0</v>
      </c>
      <c r="BF67" s="220" t="e">
        <f t="shared" si="9"/>
        <v>#VALUE!</v>
      </c>
      <c r="BG67" s="218"/>
    </row>
    <row r="68" spans="1:59" s="193" customFormat="1" ht="19.5" customHeight="1">
      <c r="A68" s="179"/>
      <c r="B68" s="180"/>
      <c r="C68" s="181"/>
      <c r="D68" s="182"/>
      <c r="E68" s="201"/>
      <c r="F68" s="201"/>
      <c r="G68" s="201"/>
      <c r="H68" s="201"/>
      <c r="I68" s="201"/>
      <c r="J68" s="201"/>
      <c r="K68" s="201"/>
      <c r="L68" s="201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219"/>
      <c r="BG68" s="219"/>
    </row>
    <row r="72" ht="16.5" customHeight="1"/>
    <row r="73" spans="1:3" ht="26.25">
      <c r="A73" s="253" t="s">
        <v>307</v>
      </c>
      <c r="B73" s="253"/>
      <c r="C73" s="253"/>
    </row>
    <row r="74" ht="16.5" customHeight="1"/>
    <row r="75" spans="1:59" ht="93">
      <c r="A75" s="254" t="s">
        <v>156</v>
      </c>
      <c r="B75" s="254" t="s">
        <v>0</v>
      </c>
      <c r="C75" s="254" t="s">
        <v>157</v>
      </c>
      <c r="D75" s="255" t="s">
        <v>158</v>
      </c>
      <c r="E75" s="184" t="s">
        <v>317</v>
      </c>
      <c r="F75" s="251" t="s">
        <v>159</v>
      </c>
      <c r="G75" s="251"/>
      <c r="H75" s="251"/>
      <c r="I75" s="184" t="s">
        <v>318</v>
      </c>
      <c r="J75" s="251" t="s">
        <v>160</v>
      </c>
      <c r="K75" s="251"/>
      <c r="L75" s="251"/>
      <c r="M75" s="251"/>
      <c r="N75" s="184" t="s">
        <v>319</v>
      </c>
      <c r="O75" s="251" t="s">
        <v>161</v>
      </c>
      <c r="P75" s="251"/>
      <c r="Q75" s="251"/>
      <c r="R75" s="184" t="s">
        <v>320</v>
      </c>
      <c r="S75" s="251" t="s">
        <v>162</v>
      </c>
      <c r="T75" s="251"/>
      <c r="U75" s="251"/>
      <c r="V75" s="184" t="s">
        <v>321</v>
      </c>
      <c r="W75" s="251" t="s">
        <v>163</v>
      </c>
      <c r="X75" s="251"/>
      <c r="Y75" s="251"/>
      <c r="Z75" s="251"/>
      <c r="AA75" s="184" t="s">
        <v>322</v>
      </c>
      <c r="AB75" s="251" t="s">
        <v>164</v>
      </c>
      <c r="AC75" s="251"/>
      <c r="AD75" s="251"/>
      <c r="AE75" s="184" t="s">
        <v>323</v>
      </c>
      <c r="AF75" s="251" t="s">
        <v>165</v>
      </c>
      <c r="AG75" s="251"/>
      <c r="AH75" s="251"/>
      <c r="AI75" s="184" t="s">
        <v>324</v>
      </c>
      <c r="AJ75" s="251" t="s">
        <v>166</v>
      </c>
      <c r="AK75" s="251"/>
      <c r="AL75" s="251"/>
      <c r="AM75" s="251"/>
      <c r="AN75" s="184" t="s">
        <v>325</v>
      </c>
      <c r="AO75" s="251" t="s">
        <v>167</v>
      </c>
      <c r="AP75" s="251"/>
      <c r="AQ75" s="251"/>
      <c r="AR75" s="184" t="s">
        <v>326</v>
      </c>
      <c r="AS75" s="251" t="s">
        <v>168</v>
      </c>
      <c r="AT75" s="251"/>
      <c r="AU75" s="251"/>
      <c r="AV75" s="184" t="s">
        <v>327</v>
      </c>
      <c r="AW75" s="251" t="s">
        <v>169</v>
      </c>
      <c r="AX75" s="251"/>
      <c r="AY75" s="251"/>
      <c r="AZ75" s="251"/>
      <c r="BA75" s="184" t="s">
        <v>328</v>
      </c>
      <c r="BB75" s="251" t="s">
        <v>170</v>
      </c>
      <c r="BC75" s="251"/>
      <c r="BD75" s="251"/>
      <c r="BE75" s="184" t="s">
        <v>329</v>
      </c>
      <c r="BF75" s="252" t="s">
        <v>186</v>
      </c>
      <c r="BG75" s="221"/>
    </row>
    <row r="76" spans="1:59" ht="35.25" customHeight="1">
      <c r="A76" s="254"/>
      <c r="B76" s="254"/>
      <c r="C76" s="254"/>
      <c r="D76" s="255"/>
      <c r="E76" s="256" t="s">
        <v>171</v>
      </c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2"/>
      <c r="BG76" s="218"/>
    </row>
    <row r="77" spans="1:59" ht="17.25">
      <c r="A77" s="254"/>
      <c r="B77" s="254"/>
      <c r="C77" s="254"/>
      <c r="D77" s="255"/>
      <c r="E77" s="186">
        <v>36</v>
      </c>
      <c r="F77" s="186">
        <v>37</v>
      </c>
      <c r="G77" s="186">
        <v>38</v>
      </c>
      <c r="H77" s="186">
        <v>39</v>
      </c>
      <c r="I77" s="186">
        <v>40</v>
      </c>
      <c r="J77" s="186">
        <v>41</v>
      </c>
      <c r="K77" s="186">
        <v>42</v>
      </c>
      <c r="L77" s="186">
        <v>43</v>
      </c>
      <c r="M77" s="186">
        <v>44</v>
      </c>
      <c r="N77" s="186">
        <v>45</v>
      </c>
      <c r="O77" s="186">
        <v>46</v>
      </c>
      <c r="P77" s="186">
        <v>47</v>
      </c>
      <c r="Q77" s="186">
        <v>48</v>
      </c>
      <c r="R77" s="186">
        <v>49</v>
      </c>
      <c r="S77" s="186">
        <v>50</v>
      </c>
      <c r="T77" s="186">
        <v>51</v>
      </c>
      <c r="U77" s="186">
        <v>52</v>
      </c>
      <c r="V77" s="186">
        <v>53</v>
      </c>
      <c r="W77" s="186">
        <v>1</v>
      </c>
      <c r="X77" s="186">
        <v>2</v>
      </c>
      <c r="Y77" s="186">
        <v>3</v>
      </c>
      <c r="Z77" s="186">
        <v>4</v>
      </c>
      <c r="AA77" s="186">
        <v>5</v>
      </c>
      <c r="AB77" s="186">
        <v>6</v>
      </c>
      <c r="AC77" s="186">
        <v>7</v>
      </c>
      <c r="AD77" s="186">
        <v>8</v>
      </c>
      <c r="AE77" s="186">
        <v>9</v>
      </c>
      <c r="AF77" s="186">
        <v>10</v>
      </c>
      <c r="AG77" s="186">
        <v>11</v>
      </c>
      <c r="AH77" s="186">
        <v>12</v>
      </c>
      <c r="AI77" s="186">
        <v>13</v>
      </c>
      <c r="AJ77" s="186">
        <v>14</v>
      </c>
      <c r="AK77" s="186">
        <v>15</v>
      </c>
      <c r="AL77" s="186">
        <v>16</v>
      </c>
      <c r="AM77" s="186">
        <v>17</v>
      </c>
      <c r="AN77" s="186">
        <v>18</v>
      </c>
      <c r="AO77" s="186">
        <v>19</v>
      </c>
      <c r="AP77" s="186">
        <v>20</v>
      </c>
      <c r="AQ77" s="186">
        <v>21</v>
      </c>
      <c r="AR77" s="186">
        <v>22</v>
      </c>
      <c r="AS77" s="186">
        <v>23</v>
      </c>
      <c r="AT77" s="186">
        <v>24</v>
      </c>
      <c r="AU77" s="186">
        <v>25</v>
      </c>
      <c r="AV77" s="186">
        <v>26</v>
      </c>
      <c r="AW77" s="186">
        <v>27</v>
      </c>
      <c r="AX77" s="186">
        <v>28</v>
      </c>
      <c r="AY77" s="186">
        <v>29</v>
      </c>
      <c r="AZ77" s="186">
        <v>30</v>
      </c>
      <c r="BA77" s="186">
        <v>31</v>
      </c>
      <c r="BB77" s="186">
        <v>32</v>
      </c>
      <c r="BC77" s="186">
        <v>33</v>
      </c>
      <c r="BD77" s="186">
        <v>34</v>
      </c>
      <c r="BE77" s="186">
        <v>35</v>
      </c>
      <c r="BF77" s="252"/>
      <c r="BG77" s="218"/>
    </row>
    <row r="78" spans="1:59" ht="15.75">
      <c r="A78" s="254"/>
      <c r="B78" s="254"/>
      <c r="C78" s="254"/>
      <c r="D78" s="255"/>
      <c r="E78" s="257" t="s">
        <v>185</v>
      </c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2"/>
      <c r="BG78" s="218"/>
    </row>
    <row r="79" spans="1:59" ht="22.5" customHeight="1">
      <c r="A79" s="254"/>
      <c r="B79" s="254"/>
      <c r="C79" s="254"/>
      <c r="D79" s="255"/>
      <c r="E79" s="186">
        <v>1</v>
      </c>
      <c r="F79" s="186">
        <v>2</v>
      </c>
      <c r="G79" s="186">
        <v>3</v>
      </c>
      <c r="H79" s="186">
        <v>4</v>
      </c>
      <c r="I79" s="186">
        <v>5</v>
      </c>
      <c r="J79" s="186">
        <v>6</v>
      </c>
      <c r="K79" s="186">
        <v>7</v>
      </c>
      <c r="L79" s="186">
        <v>8</v>
      </c>
      <c r="M79" s="186">
        <v>9</v>
      </c>
      <c r="N79" s="186">
        <v>10</v>
      </c>
      <c r="O79" s="186">
        <v>11</v>
      </c>
      <c r="P79" s="186">
        <v>12</v>
      </c>
      <c r="Q79" s="186">
        <v>13</v>
      </c>
      <c r="R79" s="186">
        <v>14</v>
      </c>
      <c r="S79" s="186">
        <v>15</v>
      </c>
      <c r="T79" s="186">
        <v>16</v>
      </c>
      <c r="U79" s="186">
        <v>17</v>
      </c>
      <c r="V79" s="186">
        <v>18</v>
      </c>
      <c r="W79" s="186">
        <v>19</v>
      </c>
      <c r="X79" s="186">
        <v>20</v>
      </c>
      <c r="Y79" s="186">
        <v>21</v>
      </c>
      <c r="Z79" s="186">
        <v>22</v>
      </c>
      <c r="AA79" s="186">
        <v>23</v>
      </c>
      <c r="AB79" s="186">
        <v>24</v>
      </c>
      <c r="AC79" s="186">
        <v>25</v>
      </c>
      <c r="AD79" s="186">
        <v>26</v>
      </c>
      <c r="AE79" s="186">
        <v>27</v>
      </c>
      <c r="AF79" s="186">
        <v>28</v>
      </c>
      <c r="AG79" s="186">
        <v>29</v>
      </c>
      <c r="AH79" s="186">
        <v>30</v>
      </c>
      <c r="AI79" s="186">
        <v>31</v>
      </c>
      <c r="AJ79" s="186">
        <v>32</v>
      </c>
      <c r="AK79" s="186">
        <v>33</v>
      </c>
      <c r="AL79" s="186">
        <v>34</v>
      </c>
      <c r="AM79" s="186">
        <v>35</v>
      </c>
      <c r="AN79" s="186">
        <v>36</v>
      </c>
      <c r="AO79" s="186">
        <v>37</v>
      </c>
      <c r="AP79" s="186">
        <v>0.38</v>
      </c>
      <c r="AQ79" s="186">
        <v>39</v>
      </c>
      <c r="AR79" s="186">
        <v>40</v>
      </c>
      <c r="AS79" s="186">
        <v>41</v>
      </c>
      <c r="AT79" s="186">
        <v>42</v>
      </c>
      <c r="AU79" s="186">
        <v>43</v>
      </c>
      <c r="AV79" s="186">
        <v>44</v>
      </c>
      <c r="AW79" s="186">
        <v>45</v>
      </c>
      <c r="AX79" s="186">
        <v>46</v>
      </c>
      <c r="AY79" s="186">
        <v>47</v>
      </c>
      <c r="AZ79" s="186">
        <v>48</v>
      </c>
      <c r="BA79" s="186">
        <v>49</v>
      </c>
      <c r="BB79" s="186">
        <v>50</v>
      </c>
      <c r="BC79" s="186">
        <v>51</v>
      </c>
      <c r="BD79" s="186">
        <v>52</v>
      </c>
      <c r="BE79" s="186">
        <v>53</v>
      </c>
      <c r="BF79" s="252"/>
      <c r="BG79" s="218"/>
    </row>
    <row r="80" spans="1:59" ht="15.75" hidden="1">
      <c r="A80" s="280" t="s">
        <v>119</v>
      </c>
      <c r="B80" s="283" t="s">
        <v>172</v>
      </c>
      <c r="C80" s="283" t="s">
        <v>19</v>
      </c>
      <c r="D80" s="187" t="s">
        <v>173</v>
      </c>
      <c r="E80" s="188">
        <f>E82+E104</f>
        <v>0</v>
      </c>
      <c r="F80" s="188">
        <f aca="true" t="shared" si="15" ref="F80:BF81">F82+F104</f>
        <v>0</v>
      </c>
      <c r="G80" s="188">
        <f t="shared" si="15"/>
        <v>0</v>
      </c>
      <c r="H80" s="188">
        <f t="shared" si="15"/>
        <v>0</v>
      </c>
      <c r="I80" s="188">
        <f t="shared" si="15"/>
        <v>0</v>
      </c>
      <c r="J80" s="188">
        <f t="shared" si="15"/>
        <v>0</v>
      </c>
      <c r="K80" s="188">
        <f t="shared" si="15"/>
        <v>0</v>
      </c>
      <c r="L80" s="188">
        <f t="shared" si="15"/>
        <v>0</v>
      </c>
      <c r="M80" s="188">
        <f t="shared" si="15"/>
        <v>0</v>
      </c>
      <c r="N80" s="188">
        <f t="shared" si="15"/>
        <v>0</v>
      </c>
      <c r="O80" s="188">
        <f t="shared" si="15"/>
        <v>0</v>
      </c>
      <c r="P80" s="188">
        <f t="shared" si="15"/>
        <v>0</v>
      </c>
      <c r="Q80" s="188">
        <f t="shared" si="15"/>
        <v>0</v>
      </c>
      <c r="R80" s="188">
        <f t="shared" si="15"/>
        <v>0</v>
      </c>
      <c r="S80" s="188">
        <f t="shared" si="15"/>
        <v>0</v>
      </c>
      <c r="T80" s="188">
        <f t="shared" si="15"/>
        <v>0</v>
      </c>
      <c r="U80" s="188">
        <f t="shared" si="15"/>
        <v>0</v>
      </c>
      <c r="V80" s="188" t="e">
        <f t="shared" si="15"/>
        <v>#VALUE!</v>
      </c>
      <c r="W80" s="188">
        <f t="shared" si="15"/>
        <v>0</v>
      </c>
      <c r="X80" s="188">
        <f t="shared" si="15"/>
        <v>0</v>
      </c>
      <c r="Y80" s="188">
        <f t="shared" si="15"/>
        <v>0</v>
      </c>
      <c r="Z80" s="188">
        <f t="shared" si="15"/>
        <v>0</v>
      </c>
      <c r="AA80" s="188">
        <f t="shared" si="15"/>
        <v>0</v>
      </c>
      <c r="AB80" s="188">
        <f t="shared" si="15"/>
        <v>0</v>
      </c>
      <c r="AC80" s="188">
        <f t="shared" si="15"/>
        <v>0</v>
      </c>
      <c r="AD80" s="188">
        <f t="shared" si="15"/>
        <v>0</v>
      </c>
      <c r="AE80" s="188">
        <f t="shared" si="15"/>
        <v>0</v>
      </c>
      <c r="AF80" s="188">
        <f t="shared" si="15"/>
        <v>0</v>
      </c>
      <c r="AG80" s="188">
        <f t="shared" si="15"/>
        <v>0</v>
      </c>
      <c r="AH80" s="188">
        <f t="shared" si="15"/>
        <v>0</v>
      </c>
      <c r="AI80" s="188">
        <f t="shared" si="15"/>
        <v>0</v>
      </c>
      <c r="AJ80" s="188">
        <f t="shared" si="15"/>
        <v>0</v>
      </c>
      <c r="AK80" s="188">
        <f t="shared" si="15"/>
        <v>0</v>
      </c>
      <c r="AL80" s="188">
        <f t="shared" si="15"/>
        <v>0</v>
      </c>
      <c r="AM80" s="188">
        <f t="shared" si="15"/>
        <v>0</v>
      </c>
      <c r="AN80" s="188">
        <f t="shared" si="15"/>
        <v>0</v>
      </c>
      <c r="AO80" s="188">
        <f t="shared" si="15"/>
        <v>0</v>
      </c>
      <c r="AP80" s="188">
        <f t="shared" si="15"/>
        <v>0</v>
      </c>
      <c r="AQ80" s="188">
        <f t="shared" si="15"/>
        <v>0</v>
      </c>
      <c r="AR80" s="188">
        <f t="shared" si="15"/>
        <v>0</v>
      </c>
      <c r="AS80" s="188">
        <f t="shared" si="15"/>
        <v>0</v>
      </c>
      <c r="AT80" s="188">
        <f t="shared" si="15"/>
        <v>0</v>
      </c>
      <c r="AU80" s="188">
        <f t="shared" si="15"/>
        <v>0</v>
      </c>
      <c r="AV80" s="188" t="e">
        <f t="shared" si="15"/>
        <v>#VALUE!</v>
      </c>
      <c r="AW80" s="188">
        <f t="shared" si="15"/>
        <v>0</v>
      </c>
      <c r="AX80" s="188">
        <f t="shared" si="15"/>
        <v>0</v>
      </c>
      <c r="AY80" s="188">
        <f t="shared" si="15"/>
        <v>0</v>
      </c>
      <c r="AZ80" s="188">
        <f t="shared" si="15"/>
        <v>0</v>
      </c>
      <c r="BA80" s="188">
        <f t="shared" si="15"/>
        <v>0</v>
      </c>
      <c r="BB80" s="188">
        <f t="shared" si="15"/>
        <v>0</v>
      </c>
      <c r="BC80" s="188">
        <f t="shared" si="15"/>
        <v>0</v>
      </c>
      <c r="BD80" s="188">
        <f t="shared" si="15"/>
        <v>0</v>
      </c>
      <c r="BE80" s="188">
        <f t="shared" si="15"/>
        <v>0</v>
      </c>
      <c r="BF80" s="220">
        <f t="shared" si="15"/>
        <v>0</v>
      </c>
      <c r="BG80" s="218"/>
    </row>
    <row r="81" spans="1:59" ht="15.75">
      <c r="A81" s="281"/>
      <c r="B81" s="283"/>
      <c r="C81" s="283"/>
      <c r="D81" s="187"/>
      <c r="E81" s="188">
        <f>E83+E105</f>
        <v>0</v>
      </c>
      <c r="F81" s="188">
        <f t="shared" si="15"/>
        <v>0</v>
      </c>
      <c r="G81" s="188">
        <f t="shared" si="15"/>
        <v>0</v>
      </c>
      <c r="H81" s="188">
        <f t="shared" si="15"/>
        <v>0</v>
      </c>
      <c r="I81" s="188">
        <f t="shared" si="15"/>
        <v>0</v>
      </c>
      <c r="J81" s="188">
        <f t="shared" si="15"/>
        <v>0</v>
      </c>
      <c r="K81" s="188">
        <f t="shared" si="15"/>
        <v>0</v>
      </c>
      <c r="L81" s="188">
        <f t="shared" si="15"/>
        <v>0</v>
      </c>
      <c r="M81" s="188">
        <f t="shared" si="15"/>
        <v>0</v>
      </c>
      <c r="N81" s="188">
        <f t="shared" si="15"/>
        <v>0</v>
      </c>
      <c r="O81" s="188">
        <f t="shared" si="15"/>
        <v>0</v>
      </c>
      <c r="P81" s="188">
        <f t="shared" si="15"/>
        <v>0</v>
      </c>
      <c r="Q81" s="188">
        <f t="shared" si="15"/>
        <v>0</v>
      </c>
      <c r="R81" s="188">
        <f t="shared" si="15"/>
        <v>0</v>
      </c>
      <c r="S81" s="188">
        <f t="shared" si="15"/>
        <v>0</v>
      </c>
      <c r="T81" s="188">
        <f t="shared" si="15"/>
        <v>0</v>
      </c>
      <c r="U81" s="188">
        <f t="shared" si="15"/>
        <v>0</v>
      </c>
      <c r="V81" s="188">
        <f t="shared" si="15"/>
        <v>4</v>
      </c>
      <c r="W81" s="188">
        <f t="shared" si="15"/>
        <v>0</v>
      </c>
      <c r="X81" s="188">
        <f t="shared" si="15"/>
        <v>0</v>
      </c>
      <c r="Y81" s="188">
        <f t="shared" si="15"/>
        <v>0</v>
      </c>
      <c r="Z81" s="188">
        <f t="shared" si="15"/>
        <v>0</v>
      </c>
      <c r="AA81" s="188">
        <f t="shared" si="15"/>
        <v>0</v>
      </c>
      <c r="AB81" s="188">
        <f t="shared" si="15"/>
        <v>0</v>
      </c>
      <c r="AC81" s="188">
        <f t="shared" si="15"/>
        <v>0</v>
      </c>
      <c r="AD81" s="188">
        <f t="shared" si="15"/>
        <v>0</v>
      </c>
      <c r="AE81" s="188">
        <f t="shared" si="15"/>
        <v>0</v>
      </c>
      <c r="AF81" s="188">
        <f t="shared" si="15"/>
        <v>0</v>
      </c>
      <c r="AG81" s="188">
        <f t="shared" si="15"/>
        <v>0</v>
      </c>
      <c r="AH81" s="188">
        <f t="shared" si="15"/>
        <v>0</v>
      </c>
      <c r="AI81" s="188">
        <f t="shared" si="15"/>
        <v>0</v>
      </c>
      <c r="AJ81" s="188">
        <f t="shared" si="15"/>
        <v>0</v>
      </c>
      <c r="AK81" s="188">
        <f t="shared" si="15"/>
        <v>0</v>
      </c>
      <c r="AL81" s="188">
        <f t="shared" si="15"/>
        <v>0</v>
      </c>
      <c r="AM81" s="188">
        <f t="shared" si="15"/>
        <v>0</v>
      </c>
      <c r="AN81" s="188">
        <f t="shared" si="15"/>
        <v>0</v>
      </c>
      <c r="AO81" s="188">
        <f t="shared" si="15"/>
        <v>0</v>
      </c>
      <c r="AP81" s="188">
        <f t="shared" si="15"/>
        <v>0</v>
      </c>
      <c r="AQ81" s="188">
        <f t="shared" si="15"/>
        <v>0</v>
      </c>
      <c r="AR81" s="188">
        <f t="shared" si="15"/>
        <v>0</v>
      </c>
      <c r="AS81" s="188">
        <f t="shared" si="15"/>
        <v>0</v>
      </c>
      <c r="AT81" s="188">
        <f t="shared" si="15"/>
        <v>0</v>
      </c>
      <c r="AU81" s="188">
        <f t="shared" si="15"/>
        <v>0</v>
      </c>
      <c r="AV81" s="188">
        <f t="shared" si="15"/>
        <v>6</v>
      </c>
      <c r="AW81" s="188">
        <f t="shared" si="15"/>
        <v>0</v>
      </c>
      <c r="AX81" s="188">
        <f t="shared" si="15"/>
        <v>0</v>
      </c>
      <c r="AY81" s="188">
        <f t="shared" si="15"/>
        <v>0</v>
      </c>
      <c r="AZ81" s="188">
        <f t="shared" si="15"/>
        <v>0</v>
      </c>
      <c r="BA81" s="188">
        <f t="shared" si="15"/>
        <v>0</v>
      </c>
      <c r="BB81" s="188">
        <f t="shared" si="15"/>
        <v>0</v>
      </c>
      <c r="BC81" s="188">
        <f t="shared" si="15"/>
        <v>0</v>
      </c>
      <c r="BD81" s="188">
        <f t="shared" si="15"/>
        <v>0</v>
      </c>
      <c r="BE81" s="188">
        <f t="shared" si="15"/>
        <v>0</v>
      </c>
      <c r="BF81" s="220">
        <f t="shared" si="15"/>
        <v>10</v>
      </c>
      <c r="BG81" s="218"/>
    </row>
    <row r="82" spans="1:59" ht="15.75" hidden="1">
      <c r="A82" s="281"/>
      <c r="B82" s="259" t="s">
        <v>20</v>
      </c>
      <c r="C82" s="259" t="s">
        <v>21</v>
      </c>
      <c r="D82" s="187"/>
      <c r="E82" s="188">
        <f>E84+E86+E88+E90+E92+E94+E96+E98+E100+E102</f>
        <v>0</v>
      </c>
      <c r="F82" s="188">
        <f aca="true" t="shared" si="16" ref="F82:BF83">F84+F86+F88+F90+F92+F94+F96+F98+F100+F102</f>
        <v>0</v>
      </c>
      <c r="G82" s="188">
        <f t="shared" si="16"/>
        <v>0</v>
      </c>
      <c r="H82" s="188">
        <f t="shared" si="16"/>
        <v>0</v>
      </c>
      <c r="I82" s="188">
        <f t="shared" si="16"/>
        <v>0</v>
      </c>
      <c r="J82" s="188">
        <f t="shared" si="16"/>
        <v>0</v>
      </c>
      <c r="K82" s="188">
        <f t="shared" si="16"/>
        <v>0</v>
      </c>
      <c r="L82" s="188">
        <f t="shared" si="16"/>
        <v>0</v>
      </c>
      <c r="M82" s="188">
        <f t="shared" si="16"/>
        <v>0</v>
      </c>
      <c r="N82" s="188">
        <f t="shared" si="16"/>
        <v>0</v>
      </c>
      <c r="O82" s="188">
        <f t="shared" si="16"/>
        <v>0</v>
      </c>
      <c r="P82" s="188">
        <f t="shared" si="16"/>
        <v>0</v>
      </c>
      <c r="Q82" s="188">
        <f t="shared" si="16"/>
        <v>0</v>
      </c>
      <c r="R82" s="188">
        <f t="shared" si="16"/>
        <v>0</v>
      </c>
      <c r="S82" s="188">
        <f t="shared" si="16"/>
        <v>0</v>
      </c>
      <c r="T82" s="188">
        <f t="shared" si="16"/>
        <v>0</v>
      </c>
      <c r="U82" s="188">
        <f t="shared" si="16"/>
        <v>0</v>
      </c>
      <c r="V82" s="188" t="e">
        <f t="shared" si="16"/>
        <v>#VALUE!</v>
      </c>
      <c r="W82" s="188">
        <f t="shared" si="16"/>
        <v>0</v>
      </c>
      <c r="X82" s="188">
        <f t="shared" si="16"/>
        <v>0</v>
      </c>
      <c r="Y82" s="188">
        <f t="shared" si="16"/>
        <v>0</v>
      </c>
      <c r="Z82" s="188">
        <f t="shared" si="16"/>
        <v>0</v>
      </c>
      <c r="AA82" s="188">
        <f t="shared" si="16"/>
        <v>0</v>
      </c>
      <c r="AB82" s="188">
        <f t="shared" si="16"/>
        <v>0</v>
      </c>
      <c r="AC82" s="188">
        <f t="shared" si="16"/>
        <v>0</v>
      </c>
      <c r="AD82" s="188">
        <f t="shared" si="16"/>
        <v>0</v>
      </c>
      <c r="AE82" s="188">
        <f t="shared" si="16"/>
        <v>0</v>
      </c>
      <c r="AF82" s="188">
        <f t="shared" si="16"/>
        <v>0</v>
      </c>
      <c r="AG82" s="188">
        <f t="shared" si="16"/>
        <v>0</v>
      </c>
      <c r="AH82" s="188">
        <f t="shared" si="16"/>
        <v>0</v>
      </c>
      <c r="AI82" s="188">
        <f t="shared" si="16"/>
        <v>0</v>
      </c>
      <c r="AJ82" s="188">
        <f t="shared" si="16"/>
        <v>0</v>
      </c>
      <c r="AK82" s="188">
        <f t="shared" si="16"/>
        <v>0</v>
      </c>
      <c r="AL82" s="188">
        <f t="shared" si="16"/>
        <v>0</v>
      </c>
      <c r="AM82" s="188">
        <f t="shared" si="16"/>
        <v>0</v>
      </c>
      <c r="AN82" s="188">
        <f t="shared" si="16"/>
        <v>0</v>
      </c>
      <c r="AO82" s="188">
        <f t="shared" si="16"/>
        <v>0</v>
      </c>
      <c r="AP82" s="188">
        <f t="shared" si="16"/>
        <v>0</v>
      </c>
      <c r="AQ82" s="188">
        <f t="shared" si="16"/>
        <v>0</v>
      </c>
      <c r="AR82" s="188">
        <f t="shared" si="16"/>
        <v>0</v>
      </c>
      <c r="AS82" s="188">
        <f t="shared" si="16"/>
        <v>0</v>
      </c>
      <c r="AT82" s="188">
        <f t="shared" si="16"/>
        <v>0</v>
      </c>
      <c r="AU82" s="188">
        <f t="shared" si="16"/>
        <v>0</v>
      </c>
      <c r="AV82" s="188" t="e">
        <f t="shared" si="16"/>
        <v>#VALUE!</v>
      </c>
      <c r="AW82" s="188">
        <f t="shared" si="16"/>
        <v>0</v>
      </c>
      <c r="AX82" s="188">
        <f t="shared" si="16"/>
        <v>0</v>
      </c>
      <c r="AY82" s="188">
        <f t="shared" si="16"/>
        <v>0</v>
      </c>
      <c r="AZ82" s="188">
        <f t="shared" si="16"/>
        <v>0</v>
      </c>
      <c r="BA82" s="188">
        <f t="shared" si="16"/>
        <v>0</v>
      </c>
      <c r="BB82" s="188">
        <f t="shared" si="16"/>
        <v>0</v>
      </c>
      <c r="BC82" s="188">
        <f t="shared" si="16"/>
        <v>0</v>
      </c>
      <c r="BD82" s="188">
        <f t="shared" si="16"/>
        <v>0</v>
      </c>
      <c r="BE82" s="188">
        <f t="shared" si="16"/>
        <v>0</v>
      </c>
      <c r="BF82" s="220">
        <f t="shared" si="16"/>
        <v>0</v>
      </c>
      <c r="BG82" s="218"/>
    </row>
    <row r="83" spans="1:59" ht="15.75">
      <c r="A83" s="281"/>
      <c r="B83" s="260"/>
      <c r="C83" s="260"/>
      <c r="D83" s="187"/>
      <c r="E83" s="188">
        <f>E85+E87+E89+E91+E93+E95+E97+E99+E101+E103</f>
        <v>0</v>
      </c>
      <c r="F83" s="188">
        <f t="shared" si="16"/>
        <v>0</v>
      </c>
      <c r="G83" s="188">
        <f t="shared" si="16"/>
        <v>0</v>
      </c>
      <c r="H83" s="188">
        <f t="shared" si="16"/>
        <v>0</v>
      </c>
      <c r="I83" s="188">
        <f t="shared" si="16"/>
        <v>0</v>
      </c>
      <c r="J83" s="188">
        <f t="shared" si="16"/>
        <v>0</v>
      </c>
      <c r="K83" s="188">
        <f t="shared" si="16"/>
        <v>0</v>
      </c>
      <c r="L83" s="188">
        <f t="shared" si="16"/>
        <v>0</v>
      </c>
      <c r="M83" s="188">
        <f t="shared" si="16"/>
        <v>0</v>
      </c>
      <c r="N83" s="188">
        <f t="shared" si="16"/>
        <v>0</v>
      </c>
      <c r="O83" s="188">
        <f t="shared" si="16"/>
        <v>0</v>
      </c>
      <c r="P83" s="188">
        <f t="shared" si="16"/>
        <v>0</v>
      </c>
      <c r="Q83" s="188">
        <f t="shared" si="16"/>
        <v>0</v>
      </c>
      <c r="R83" s="188">
        <f t="shared" si="16"/>
        <v>0</v>
      </c>
      <c r="S83" s="188">
        <f t="shared" si="16"/>
        <v>0</v>
      </c>
      <c r="T83" s="188">
        <f t="shared" si="16"/>
        <v>0</v>
      </c>
      <c r="U83" s="188">
        <f t="shared" si="16"/>
        <v>0</v>
      </c>
      <c r="V83" s="188">
        <f t="shared" si="16"/>
        <v>4</v>
      </c>
      <c r="W83" s="188">
        <f t="shared" si="16"/>
        <v>0</v>
      </c>
      <c r="X83" s="188">
        <f t="shared" si="16"/>
        <v>0</v>
      </c>
      <c r="Y83" s="188">
        <f t="shared" si="16"/>
        <v>0</v>
      </c>
      <c r="Z83" s="188">
        <f t="shared" si="16"/>
        <v>0</v>
      </c>
      <c r="AA83" s="188">
        <f t="shared" si="16"/>
        <v>0</v>
      </c>
      <c r="AB83" s="188">
        <f t="shared" si="16"/>
        <v>0</v>
      </c>
      <c r="AC83" s="188">
        <f t="shared" si="16"/>
        <v>0</v>
      </c>
      <c r="AD83" s="188">
        <f t="shared" si="16"/>
        <v>0</v>
      </c>
      <c r="AE83" s="188">
        <f t="shared" si="16"/>
        <v>0</v>
      </c>
      <c r="AF83" s="188">
        <f t="shared" si="16"/>
        <v>0</v>
      </c>
      <c r="AG83" s="188">
        <f t="shared" si="16"/>
        <v>0</v>
      </c>
      <c r="AH83" s="188">
        <f t="shared" si="16"/>
        <v>0</v>
      </c>
      <c r="AI83" s="188">
        <f t="shared" si="16"/>
        <v>0</v>
      </c>
      <c r="AJ83" s="188">
        <f t="shared" si="16"/>
        <v>0</v>
      </c>
      <c r="AK83" s="188">
        <f t="shared" si="16"/>
        <v>0</v>
      </c>
      <c r="AL83" s="188">
        <f t="shared" si="16"/>
        <v>0</v>
      </c>
      <c r="AM83" s="188">
        <f t="shared" si="16"/>
        <v>0</v>
      </c>
      <c r="AN83" s="188">
        <f t="shared" si="16"/>
        <v>0</v>
      </c>
      <c r="AO83" s="188">
        <f t="shared" si="16"/>
        <v>0</v>
      </c>
      <c r="AP83" s="188">
        <f t="shared" si="16"/>
        <v>0</v>
      </c>
      <c r="AQ83" s="188">
        <f t="shared" si="16"/>
        <v>0</v>
      </c>
      <c r="AR83" s="188">
        <f t="shared" si="16"/>
        <v>0</v>
      </c>
      <c r="AS83" s="188">
        <f t="shared" si="16"/>
        <v>0</v>
      </c>
      <c r="AT83" s="188">
        <f t="shared" si="16"/>
        <v>0</v>
      </c>
      <c r="AU83" s="188">
        <f t="shared" si="16"/>
        <v>0</v>
      </c>
      <c r="AV83" s="188">
        <f t="shared" si="16"/>
        <v>3</v>
      </c>
      <c r="AW83" s="188">
        <f t="shared" si="16"/>
        <v>0</v>
      </c>
      <c r="AX83" s="188">
        <f t="shared" si="16"/>
        <v>0</v>
      </c>
      <c r="AY83" s="188">
        <f t="shared" si="16"/>
        <v>0</v>
      </c>
      <c r="AZ83" s="188">
        <f t="shared" si="16"/>
        <v>0</v>
      </c>
      <c r="BA83" s="188">
        <f t="shared" si="16"/>
        <v>0</v>
      </c>
      <c r="BB83" s="188">
        <f t="shared" si="16"/>
        <v>0</v>
      </c>
      <c r="BC83" s="188">
        <f t="shared" si="16"/>
        <v>0</v>
      </c>
      <c r="BD83" s="188">
        <f t="shared" si="16"/>
        <v>0</v>
      </c>
      <c r="BE83" s="188">
        <f t="shared" si="16"/>
        <v>0</v>
      </c>
      <c r="BF83" s="220">
        <f t="shared" si="16"/>
        <v>7</v>
      </c>
      <c r="BG83" s="218"/>
    </row>
    <row r="84" spans="1:59" ht="15.75">
      <c r="A84" s="281"/>
      <c r="B84" s="261" t="s">
        <v>175</v>
      </c>
      <c r="C84" s="261" t="str">
        <f>C11</f>
        <v>Русский язык</v>
      </c>
      <c r="D84" s="187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>
        <v>0</v>
      </c>
      <c r="X84" s="188">
        <v>0</v>
      </c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>
        <v>0</v>
      </c>
      <c r="AX84" s="188">
        <v>0</v>
      </c>
      <c r="AY84" s="188">
        <v>0</v>
      </c>
      <c r="AZ84" s="188">
        <v>0</v>
      </c>
      <c r="BA84" s="188">
        <v>0</v>
      </c>
      <c r="BB84" s="188">
        <v>0</v>
      </c>
      <c r="BC84" s="188">
        <v>0</v>
      </c>
      <c r="BD84" s="188">
        <v>0</v>
      </c>
      <c r="BE84" s="188">
        <v>0</v>
      </c>
      <c r="BF84" s="220">
        <f>SUM(E84:BE84)</f>
        <v>0</v>
      </c>
      <c r="BG84" s="218"/>
    </row>
    <row r="85" spans="1:59" ht="16.5" customHeight="1">
      <c r="A85" s="281"/>
      <c r="B85" s="262"/>
      <c r="C85" s="262"/>
      <c r="D85" s="192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88"/>
      <c r="W85" s="188">
        <v>0</v>
      </c>
      <c r="X85" s="188">
        <v>0</v>
      </c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4"/>
      <c r="AS85" s="191"/>
      <c r="AT85" s="191"/>
      <c r="AU85" s="191"/>
      <c r="AV85" s="188"/>
      <c r="AW85" s="188">
        <v>0</v>
      </c>
      <c r="AX85" s="188">
        <v>0</v>
      </c>
      <c r="AY85" s="188">
        <v>0</v>
      </c>
      <c r="AZ85" s="188">
        <v>0</v>
      </c>
      <c r="BA85" s="188">
        <v>0</v>
      </c>
      <c r="BB85" s="188">
        <v>0</v>
      </c>
      <c r="BC85" s="188">
        <v>0</v>
      </c>
      <c r="BD85" s="188">
        <v>0</v>
      </c>
      <c r="BE85" s="188">
        <v>0</v>
      </c>
      <c r="BF85" s="220">
        <f aca="true" t="shared" si="17" ref="BF85:BF101">SUM(E85:BE85)</f>
        <v>0</v>
      </c>
      <c r="BG85" s="218"/>
    </row>
    <row r="86" spans="1:59" ht="16.5" customHeight="1">
      <c r="A86" s="281"/>
      <c r="B86" s="261" t="s">
        <v>188</v>
      </c>
      <c r="C86" s="261" t="str">
        <f>C13</f>
        <v>Литература</v>
      </c>
      <c r="D86" s="187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>
        <v>0</v>
      </c>
      <c r="X86" s="188">
        <v>0</v>
      </c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99"/>
      <c r="AS86" s="188"/>
      <c r="AT86" s="188"/>
      <c r="AU86" s="188"/>
      <c r="AV86" s="188" t="s">
        <v>231</v>
      </c>
      <c r="AW86" s="188">
        <v>0</v>
      </c>
      <c r="AX86" s="188">
        <v>0</v>
      </c>
      <c r="AY86" s="188">
        <v>0</v>
      </c>
      <c r="AZ86" s="188">
        <v>0</v>
      </c>
      <c r="BA86" s="188">
        <v>0</v>
      </c>
      <c r="BB86" s="188">
        <v>0</v>
      </c>
      <c r="BC86" s="188">
        <v>0</v>
      </c>
      <c r="BD86" s="188">
        <v>0</v>
      </c>
      <c r="BE86" s="188">
        <v>0</v>
      </c>
      <c r="BF86" s="220">
        <f>SUM(E86:BE86)</f>
        <v>0</v>
      </c>
      <c r="BG86" s="218"/>
    </row>
    <row r="87" spans="1:59" ht="17.25" customHeight="1">
      <c r="A87" s="281"/>
      <c r="B87" s="262"/>
      <c r="C87" s="262"/>
      <c r="D87" s="192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88"/>
      <c r="W87" s="188">
        <v>0</v>
      </c>
      <c r="X87" s="188">
        <v>0</v>
      </c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4"/>
      <c r="AS87" s="191"/>
      <c r="AT87" s="191"/>
      <c r="AU87" s="188"/>
      <c r="AV87" s="188">
        <v>1</v>
      </c>
      <c r="AW87" s="188">
        <v>0</v>
      </c>
      <c r="AX87" s="188">
        <v>0</v>
      </c>
      <c r="AY87" s="188">
        <v>0</v>
      </c>
      <c r="AZ87" s="188">
        <v>0</v>
      </c>
      <c r="BA87" s="188">
        <v>0</v>
      </c>
      <c r="BB87" s="188">
        <v>0</v>
      </c>
      <c r="BC87" s="188">
        <v>0</v>
      </c>
      <c r="BD87" s="188">
        <v>0</v>
      </c>
      <c r="BE87" s="188">
        <v>0</v>
      </c>
      <c r="BF87" s="220">
        <f t="shared" si="17"/>
        <v>1</v>
      </c>
      <c r="BG87" s="218" t="s">
        <v>293</v>
      </c>
    </row>
    <row r="88" spans="1:59" ht="15.75">
      <c r="A88" s="281"/>
      <c r="B88" s="261" t="s">
        <v>189</v>
      </c>
      <c r="C88" s="261" t="str">
        <f>C15</f>
        <v>Иностранный язык (английский язык)</v>
      </c>
      <c r="D88" s="187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>
        <v>0</v>
      </c>
      <c r="X88" s="188">
        <v>0</v>
      </c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99"/>
      <c r="AS88" s="188"/>
      <c r="AT88" s="188"/>
      <c r="AU88" s="188"/>
      <c r="AV88" s="188" t="s">
        <v>231</v>
      </c>
      <c r="AW88" s="188">
        <v>0</v>
      </c>
      <c r="AX88" s="188">
        <v>0</v>
      </c>
      <c r="AY88" s="188">
        <v>0</v>
      </c>
      <c r="AZ88" s="188">
        <v>0</v>
      </c>
      <c r="BA88" s="188">
        <v>0</v>
      </c>
      <c r="BB88" s="188">
        <v>0</v>
      </c>
      <c r="BC88" s="188">
        <v>0</v>
      </c>
      <c r="BD88" s="188">
        <v>0</v>
      </c>
      <c r="BE88" s="188">
        <v>0</v>
      </c>
      <c r="BF88" s="220">
        <f t="shared" si="17"/>
        <v>0</v>
      </c>
      <c r="BG88" s="218"/>
    </row>
    <row r="89" spans="1:60" ht="14.25" customHeight="1">
      <c r="A89" s="281"/>
      <c r="B89" s="262"/>
      <c r="C89" s="262"/>
      <c r="D89" s="192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88"/>
      <c r="W89" s="188">
        <v>0</v>
      </c>
      <c r="X89" s="188">
        <v>0</v>
      </c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4"/>
      <c r="AS89" s="191"/>
      <c r="AT89" s="191"/>
      <c r="AU89" s="188"/>
      <c r="AV89" s="188">
        <v>1</v>
      </c>
      <c r="AW89" s="188">
        <v>0</v>
      </c>
      <c r="AX89" s="188">
        <v>0</v>
      </c>
      <c r="AY89" s="188">
        <v>0</v>
      </c>
      <c r="AZ89" s="188">
        <v>0</v>
      </c>
      <c r="BA89" s="188">
        <v>0</v>
      </c>
      <c r="BB89" s="188">
        <v>0</v>
      </c>
      <c r="BC89" s="188">
        <v>0</v>
      </c>
      <c r="BD89" s="188">
        <v>0</v>
      </c>
      <c r="BE89" s="188">
        <v>0</v>
      </c>
      <c r="BF89" s="220">
        <f>SUM(E89:BE89)</f>
        <v>1</v>
      </c>
      <c r="BG89" s="218" t="s">
        <v>293</v>
      </c>
      <c r="BH89" s="65">
        <v>1</v>
      </c>
    </row>
    <row r="90" spans="1:59" ht="16.5" customHeight="1">
      <c r="A90" s="281"/>
      <c r="B90" s="261" t="s">
        <v>190</v>
      </c>
      <c r="C90" s="261" t="str">
        <f>C17</f>
        <v>История</v>
      </c>
      <c r="D90" s="187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>
        <v>0</v>
      </c>
      <c r="X90" s="188">
        <v>0</v>
      </c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99"/>
      <c r="AS90" s="188"/>
      <c r="AT90" s="188"/>
      <c r="AU90" s="188"/>
      <c r="AV90" s="188"/>
      <c r="AW90" s="188">
        <v>0</v>
      </c>
      <c r="AX90" s="188">
        <v>0</v>
      </c>
      <c r="AY90" s="188">
        <v>0</v>
      </c>
      <c r="AZ90" s="188">
        <v>0</v>
      </c>
      <c r="BA90" s="188">
        <v>0</v>
      </c>
      <c r="BB90" s="188">
        <v>0</v>
      </c>
      <c r="BC90" s="188">
        <v>0</v>
      </c>
      <c r="BD90" s="188">
        <v>0</v>
      </c>
      <c r="BE90" s="188">
        <v>0</v>
      </c>
      <c r="BF90" s="220">
        <f t="shared" si="17"/>
        <v>0</v>
      </c>
      <c r="BG90" s="218"/>
    </row>
    <row r="91" spans="1:59" ht="23.25" customHeight="1">
      <c r="A91" s="281"/>
      <c r="B91" s="262"/>
      <c r="C91" s="262"/>
      <c r="D91" s="192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88"/>
      <c r="W91" s="188">
        <v>0</v>
      </c>
      <c r="X91" s="188">
        <v>0</v>
      </c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4"/>
      <c r="AS91" s="191"/>
      <c r="AT91" s="191"/>
      <c r="AU91" s="188"/>
      <c r="AV91" s="188"/>
      <c r="AW91" s="188">
        <v>0</v>
      </c>
      <c r="AX91" s="188">
        <v>0</v>
      </c>
      <c r="AY91" s="188">
        <v>0</v>
      </c>
      <c r="AZ91" s="188">
        <v>0</v>
      </c>
      <c r="BA91" s="188">
        <v>0</v>
      </c>
      <c r="BB91" s="188">
        <v>0</v>
      </c>
      <c r="BC91" s="188">
        <v>0</v>
      </c>
      <c r="BD91" s="188">
        <v>0</v>
      </c>
      <c r="BE91" s="188">
        <v>0</v>
      </c>
      <c r="BF91" s="220">
        <f t="shared" si="17"/>
        <v>0</v>
      </c>
      <c r="BG91" s="218"/>
    </row>
    <row r="92" spans="1:59" ht="16.5" customHeight="1">
      <c r="A92" s="281"/>
      <c r="B92" s="261" t="s">
        <v>191</v>
      </c>
      <c r="C92" s="261" t="str">
        <f>C19</f>
        <v>Обществознания (включая экономику права)</v>
      </c>
      <c r="D92" s="187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>
        <v>0</v>
      </c>
      <c r="X92" s="188">
        <v>0</v>
      </c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99"/>
      <c r="AS92" s="188"/>
      <c r="AT92" s="188"/>
      <c r="AU92" s="188"/>
      <c r="AV92" s="188" t="s">
        <v>231</v>
      </c>
      <c r="AW92" s="188">
        <v>0</v>
      </c>
      <c r="AX92" s="188">
        <v>0</v>
      </c>
      <c r="AY92" s="188">
        <v>0</v>
      </c>
      <c r="AZ92" s="188">
        <v>0</v>
      </c>
      <c r="BA92" s="188">
        <v>0</v>
      </c>
      <c r="BB92" s="188">
        <v>0</v>
      </c>
      <c r="BC92" s="188">
        <v>0</v>
      </c>
      <c r="BD92" s="188">
        <v>0</v>
      </c>
      <c r="BE92" s="188">
        <v>0</v>
      </c>
      <c r="BF92" s="220">
        <f t="shared" si="17"/>
        <v>0</v>
      </c>
      <c r="BG92" s="218"/>
    </row>
    <row r="93" spans="1:59" ht="26.25" customHeight="1">
      <c r="A93" s="281"/>
      <c r="B93" s="262"/>
      <c r="C93" s="262"/>
      <c r="D93" s="192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88"/>
      <c r="W93" s="188">
        <v>0</v>
      </c>
      <c r="X93" s="188">
        <v>0</v>
      </c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4"/>
      <c r="AS93" s="191"/>
      <c r="AT93" s="191"/>
      <c r="AU93" s="188"/>
      <c r="AV93" s="188">
        <v>1</v>
      </c>
      <c r="AW93" s="188">
        <v>0</v>
      </c>
      <c r="AX93" s="188">
        <v>0</v>
      </c>
      <c r="AY93" s="188">
        <v>0</v>
      </c>
      <c r="AZ93" s="188">
        <v>0</v>
      </c>
      <c r="BA93" s="188">
        <v>0</v>
      </c>
      <c r="BB93" s="188">
        <v>0</v>
      </c>
      <c r="BC93" s="188">
        <v>0</v>
      </c>
      <c r="BD93" s="188">
        <v>0</v>
      </c>
      <c r="BE93" s="188">
        <v>0</v>
      </c>
      <c r="BF93" s="220">
        <f t="shared" si="17"/>
        <v>1</v>
      </c>
      <c r="BG93" s="218" t="s">
        <v>293</v>
      </c>
    </row>
    <row r="94" spans="1:59" ht="15.75">
      <c r="A94" s="281"/>
      <c r="B94" s="261" t="s">
        <v>192</v>
      </c>
      <c r="C94" s="261" t="str">
        <f>C21</f>
        <v>Математика</v>
      </c>
      <c r="D94" s="187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 t="s">
        <v>118</v>
      </c>
      <c r="W94" s="188">
        <v>0</v>
      </c>
      <c r="X94" s="188">
        <v>0</v>
      </c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99"/>
      <c r="AS94" s="188"/>
      <c r="AT94" s="188"/>
      <c r="AU94" s="188"/>
      <c r="AV94" s="188"/>
      <c r="AW94" s="188">
        <v>0</v>
      </c>
      <c r="AX94" s="188">
        <v>0</v>
      </c>
      <c r="AY94" s="188">
        <v>0</v>
      </c>
      <c r="AZ94" s="188">
        <v>0</v>
      </c>
      <c r="BA94" s="188">
        <v>0</v>
      </c>
      <c r="BB94" s="188">
        <v>0</v>
      </c>
      <c r="BC94" s="188">
        <v>0</v>
      </c>
      <c r="BD94" s="188">
        <v>0</v>
      </c>
      <c r="BE94" s="188">
        <v>0</v>
      </c>
      <c r="BF94" s="220">
        <f t="shared" si="17"/>
        <v>0</v>
      </c>
      <c r="BG94" s="218"/>
    </row>
    <row r="95" spans="1:59" ht="21" customHeight="1">
      <c r="A95" s="281"/>
      <c r="B95" s="262"/>
      <c r="C95" s="262"/>
      <c r="D95" s="192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89"/>
      <c r="V95" s="188">
        <v>1</v>
      </c>
      <c r="W95" s="188">
        <v>0</v>
      </c>
      <c r="X95" s="188">
        <v>0</v>
      </c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4"/>
      <c r="AS95" s="191"/>
      <c r="AT95" s="191"/>
      <c r="AU95" s="188"/>
      <c r="AV95" s="188"/>
      <c r="AW95" s="188">
        <v>0</v>
      </c>
      <c r="AX95" s="188">
        <v>0</v>
      </c>
      <c r="AY95" s="188">
        <v>0</v>
      </c>
      <c r="AZ95" s="188">
        <v>0</v>
      </c>
      <c r="BA95" s="188">
        <v>0</v>
      </c>
      <c r="BB95" s="188">
        <v>0</v>
      </c>
      <c r="BC95" s="188">
        <v>0</v>
      </c>
      <c r="BD95" s="188">
        <v>0</v>
      </c>
      <c r="BE95" s="188">
        <v>0</v>
      </c>
      <c r="BF95" s="220">
        <f t="shared" si="17"/>
        <v>1</v>
      </c>
      <c r="BG95" s="218" t="s">
        <v>290</v>
      </c>
    </row>
    <row r="96" spans="1:59" ht="16.5" customHeight="1">
      <c r="A96" s="281"/>
      <c r="B96" s="261" t="s">
        <v>193</v>
      </c>
      <c r="C96" s="261" t="str">
        <f>C23</f>
        <v>Информатика и ИКТ</v>
      </c>
      <c r="D96" s="187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>
        <v>0</v>
      </c>
      <c r="X96" s="188">
        <v>0</v>
      </c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99"/>
      <c r="AS96" s="188"/>
      <c r="AT96" s="188"/>
      <c r="AU96" s="188"/>
      <c r="AV96" s="188"/>
      <c r="AW96" s="188">
        <v>0</v>
      </c>
      <c r="AX96" s="188">
        <v>0</v>
      </c>
      <c r="AY96" s="188">
        <v>0</v>
      </c>
      <c r="AZ96" s="188">
        <v>0</v>
      </c>
      <c r="BA96" s="188">
        <v>0</v>
      </c>
      <c r="BB96" s="188">
        <v>0</v>
      </c>
      <c r="BC96" s="188">
        <v>0</v>
      </c>
      <c r="BD96" s="188">
        <v>0</v>
      </c>
      <c r="BE96" s="188">
        <v>0</v>
      </c>
      <c r="BF96" s="220">
        <f t="shared" si="17"/>
        <v>0</v>
      </c>
      <c r="BG96" s="218"/>
    </row>
    <row r="97" spans="1:59" ht="16.5" customHeight="1">
      <c r="A97" s="281"/>
      <c r="B97" s="262"/>
      <c r="C97" s="262"/>
      <c r="D97" s="192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88"/>
      <c r="W97" s="188">
        <v>0</v>
      </c>
      <c r="X97" s="188">
        <v>0</v>
      </c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4"/>
      <c r="AS97" s="191"/>
      <c r="AT97" s="191"/>
      <c r="AU97" s="188"/>
      <c r="AV97" s="188"/>
      <c r="AW97" s="188">
        <v>0</v>
      </c>
      <c r="AX97" s="188">
        <v>0</v>
      </c>
      <c r="AY97" s="188">
        <v>0</v>
      </c>
      <c r="AZ97" s="188">
        <v>0</v>
      </c>
      <c r="BA97" s="188">
        <v>0</v>
      </c>
      <c r="BB97" s="188">
        <v>0</v>
      </c>
      <c r="BC97" s="188">
        <v>0</v>
      </c>
      <c r="BD97" s="188">
        <v>0</v>
      </c>
      <c r="BE97" s="188">
        <v>0</v>
      </c>
      <c r="BF97" s="220">
        <f t="shared" si="17"/>
        <v>0</v>
      </c>
      <c r="BG97" s="218"/>
    </row>
    <row r="98" spans="1:59" ht="16.5" customHeight="1">
      <c r="A98" s="281"/>
      <c r="B98" s="261" t="s">
        <v>194</v>
      </c>
      <c r="C98" s="261" t="str">
        <f>C25</f>
        <v>Физическая культур</v>
      </c>
      <c r="D98" s="187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 t="s">
        <v>231</v>
      </c>
      <c r="W98" s="188">
        <v>0</v>
      </c>
      <c r="X98" s="188">
        <v>0</v>
      </c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99"/>
      <c r="AS98" s="188"/>
      <c r="AT98" s="188"/>
      <c r="AU98" s="188"/>
      <c r="AV98" s="188"/>
      <c r="AW98" s="188">
        <v>0</v>
      </c>
      <c r="AX98" s="188">
        <v>0</v>
      </c>
      <c r="AY98" s="188">
        <v>0</v>
      </c>
      <c r="AZ98" s="188">
        <v>0</v>
      </c>
      <c r="BA98" s="188">
        <v>0</v>
      </c>
      <c r="BB98" s="188">
        <v>0</v>
      </c>
      <c r="BC98" s="188">
        <v>0</v>
      </c>
      <c r="BD98" s="188">
        <v>0</v>
      </c>
      <c r="BE98" s="188">
        <v>0</v>
      </c>
      <c r="BF98" s="220">
        <f t="shared" si="17"/>
        <v>0</v>
      </c>
      <c r="BG98" s="218"/>
    </row>
    <row r="99" spans="1:59" ht="21" customHeight="1">
      <c r="A99" s="281"/>
      <c r="B99" s="262"/>
      <c r="C99" s="262"/>
      <c r="D99" s="192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88">
        <v>1</v>
      </c>
      <c r="W99" s="188">
        <v>0</v>
      </c>
      <c r="X99" s="188">
        <v>0</v>
      </c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4"/>
      <c r="AS99" s="191"/>
      <c r="AT99" s="191"/>
      <c r="AU99" s="188"/>
      <c r="AV99" s="188"/>
      <c r="AW99" s="188">
        <v>0</v>
      </c>
      <c r="AX99" s="188">
        <v>0</v>
      </c>
      <c r="AY99" s="188">
        <v>0</v>
      </c>
      <c r="AZ99" s="188">
        <v>0</v>
      </c>
      <c r="BA99" s="188">
        <v>0</v>
      </c>
      <c r="BB99" s="188">
        <v>0</v>
      </c>
      <c r="BC99" s="188">
        <v>0</v>
      </c>
      <c r="BD99" s="188">
        <v>0</v>
      </c>
      <c r="BE99" s="188">
        <v>0</v>
      </c>
      <c r="BF99" s="220">
        <f t="shared" si="17"/>
        <v>1</v>
      </c>
      <c r="BG99" s="218" t="s">
        <v>293</v>
      </c>
    </row>
    <row r="100" spans="1:59" ht="21" customHeight="1">
      <c r="A100" s="281"/>
      <c r="B100" s="261" t="s">
        <v>27</v>
      </c>
      <c r="C100" s="261" t="str">
        <f>C27</f>
        <v>Основы безопасности жизнедеятельности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 t="s">
        <v>231</v>
      </c>
      <c r="W100" s="188">
        <v>0</v>
      </c>
      <c r="X100" s="188">
        <v>0</v>
      </c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99"/>
      <c r="AS100" s="188"/>
      <c r="AT100" s="188"/>
      <c r="AU100" s="188"/>
      <c r="AV100" s="188"/>
      <c r="AW100" s="188">
        <v>0</v>
      </c>
      <c r="AX100" s="188">
        <v>0</v>
      </c>
      <c r="AY100" s="188">
        <v>0</v>
      </c>
      <c r="AZ100" s="188">
        <v>0</v>
      </c>
      <c r="BA100" s="188">
        <v>0</v>
      </c>
      <c r="BB100" s="188">
        <v>0</v>
      </c>
      <c r="BC100" s="188">
        <v>0</v>
      </c>
      <c r="BD100" s="188">
        <v>0</v>
      </c>
      <c r="BE100" s="188">
        <v>0</v>
      </c>
      <c r="BF100" s="220">
        <f t="shared" si="17"/>
        <v>0</v>
      </c>
      <c r="BG100" s="218"/>
    </row>
    <row r="101" spans="1:59" ht="16.5" customHeight="1">
      <c r="A101" s="281"/>
      <c r="B101" s="262"/>
      <c r="C101" s="262"/>
      <c r="D101" s="192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88">
        <v>1</v>
      </c>
      <c r="W101" s="188">
        <v>0</v>
      </c>
      <c r="X101" s="188">
        <v>0</v>
      </c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4"/>
      <c r="AS101" s="191"/>
      <c r="AT101" s="191"/>
      <c r="AU101" s="188"/>
      <c r="AV101" s="188"/>
      <c r="AW101" s="188">
        <v>0</v>
      </c>
      <c r="AX101" s="188">
        <v>0</v>
      </c>
      <c r="AY101" s="188">
        <v>0</v>
      </c>
      <c r="AZ101" s="188">
        <v>0</v>
      </c>
      <c r="BA101" s="188">
        <v>0</v>
      </c>
      <c r="BB101" s="188">
        <v>0</v>
      </c>
      <c r="BC101" s="188">
        <v>0</v>
      </c>
      <c r="BD101" s="188">
        <v>0</v>
      </c>
      <c r="BE101" s="188">
        <v>0</v>
      </c>
      <c r="BF101" s="220">
        <f t="shared" si="17"/>
        <v>1</v>
      </c>
      <c r="BG101" s="218" t="s">
        <v>293</v>
      </c>
    </row>
    <row r="102" spans="1:59" ht="15.75">
      <c r="A102" s="281"/>
      <c r="B102" s="261" t="s">
        <v>295</v>
      </c>
      <c r="C102" s="261" t="str">
        <f>C29</f>
        <v>Кубановедение</v>
      </c>
      <c r="D102" s="187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88"/>
      <c r="V102" s="215" t="s">
        <v>231</v>
      </c>
      <c r="W102" s="188">
        <v>0</v>
      </c>
      <c r="X102" s="188">
        <v>0</v>
      </c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99"/>
      <c r="AS102" s="188"/>
      <c r="AT102" s="188"/>
      <c r="AU102" s="188"/>
      <c r="AV102" s="188"/>
      <c r="AW102" s="188">
        <v>0</v>
      </c>
      <c r="AX102" s="188">
        <v>0</v>
      </c>
      <c r="AY102" s="188">
        <v>0</v>
      </c>
      <c r="AZ102" s="188">
        <v>0</v>
      </c>
      <c r="BA102" s="188">
        <v>0</v>
      </c>
      <c r="BB102" s="188">
        <v>0</v>
      </c>
      <c r="BC102" s="188">
        <v>0</v>
      </c>
      <c r="BD102" s="188">
        <v>0</v>
      </c>
      <c r="BE102" s="188">
        <v>0</v>
      </c>
      <c r="BF102" s="220">
        <f>SUM(E102:BE102)</f>
        <v>0</v>
      </c>
      <c r="BG102" s="218"/>
    </row>
    <row r="103" spans="1:59" ht="15.75">
      <c r="A103" s="281"/>
      <c r="B103" s="262"/>
      <c r="C103" s="262"/>
      <c r="D103" s="192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91"/>
      <c r="V103" s="215">
        <v>1</v>
      </c>
      <c r="W103" s="188">
        <v>0</v>
      </c>
      <c r="X103" s="188">
        <v>0</v>
      </c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4"/>
      <c r="AS103" s="191"/>
      <c r="AT103" s="191"/>
      <c r="AU103" s="188"/>
      <c r="AV103" s="188"/>
      <c r="AW103" s="188">
        <v>0</v>
      </c>
      <c r="AX103" s="188">
        <v>0</v>
      </c>
      <c r="AY103" s="188">
        <v>0</v>
      </c>
      <c r="AZ103" s="188">
        <v>0</v>
      </c>
      <c r="BA103" s="188">
        <v>0</v>
      </c>
      <c r="BB103" s="188">
        <v>0</v>
      </c>
      <c r="BC103" s="188">
        <v>0</v>
      </c>
      <c r="BD103" s="188">
        <v>0</v>
      </c>
      <c r="BE103" s="188">
        <v>0</v>
      </c>
      <c r="BF103" s="220">
        <f>SUM(E103:BE103)</f>
        <v>1</v>
      </c>
      <c r="BG103" s="218" t="s">
        <v>293</v>
      </c>
    </row>
    <row r="104" spans="1:59" ht="16.5" customHeight="1" hidden="1">
      <c r="A104" s="281"/>
      <c r="B104" s="284" t="s">
        <v>297</v>
      </c>
      <c r="C104" s="284" t="s">
        <v>30</v>
      </c>
      <c r="D104" s="187"/>
      <c r="E104" s="191">
        <f>E106+E108+E110</f>
        <v>0</v>
      </c>
      <c r="F104" s="191">
        <f aca="true" t="shared" si="18" ref="F104:BF105">F106+F108+F110</f>
        <v>0</v>
      </c>
      <c r="G104" s="191">
        <f t="shared" si="18"/>
        <v>0</v>
      </c>
      <c r="H104" s="191">
        <f t="shared" si="18"/>
        <v>0</v>
      </c>
      <c r="I104" s="191">
        <f t="shared" si="18"/>
        <v>0</v>
      </c>
      <c r="J104" s="191">
        <f t="shared" si="18"/>
        <v>0</v>
      </c>
      <c r="K104" s="191">
        <f t="shared" si="18"/>
        <v>0</v>
      </c>
      <c r="L104" s="191">
        <f t="shared" si="18"/>
        <v>0</v>
      </c>
      <c r="M104" s="191">
        <f t="shared" si="18"/>
        <v>0</v>
      </c>
      <c r="N104" s="191">
        <f t="shared" si="18"/>
        <v>0</v>
      </c>
      <c r="O104" s="191">
        <f t="shared" si="18"/>
        <v>0</v>
      </c>
      <c r="P104" s="191">
        <f t="shared" si="18"/>
        <v>0</v>
      </c>
      <c r="Q104" s="191">
        <f t="shared" si="18"/>
        <v>0</v>
      </c>
      <c r="R104" s="191">
        <f t="shared" si="18"/>
        <v>0</v>
      </c>
      <c r="S104" s="191">
        <f t="shared" si="18"/>
        <v>0</v>
      </c>
      <c r="T104" s="191">
        <f t="shared" si="18"/>
        <v>0</v>
      </c>
      <c r="U104" s="191">
        <f>U106+U108+U110</f>
        <v>0</v>
      </c>
      <c r="V104" s="191">
        <f>V106+V108+V110</f>
        <v>0</v>
      </c>
      <c r="W104" s="188">
        <v>0</v>
      </c>
      <c r="X104" s="188">
        <v>0</v>
      </c>
      <c r="Y104" s="191">
        <f t="shared" si="18"/>
        <v>0</v>
      </c>
      <c r="Z104" s="191">
        <f t="shared" si="18"/>
        <v>0</v>
      </c>
      <c r="AA104" s="191">
        <f t="shared" si="18"/>
        <v>0</v>
      </c>
      <c r="AB104" s="191">
        <f t="shared" si="18"/>
        <v>0</v>
      </c>
      <c r="AC104" s="191">
        <f t="shared" si="18"/>
        <v>0</v>
      </c>
      <c r="AD104" s="191">
        <f t="shared" si="18"/>
        <v>0</v>
      </c>
      <c r="AE104" s="191">
        <f t="shared" si="18"/>
        <v>0</v>
      </c>
      <c r="AF104" s="191">
        <f t="shared" si="18"/>
        <v>0</v>
      </c>
      <c r="AG104" s="191">
        <f t="shared" si="18"/>
        <v>0</v>
      </c>
      <c r="AH104" s="191">
        <f t="shared" si="18"/>
        <v>0</v>
      </c>
      <c r="AI104" s="191">
        <f t="shared" si="18"/>
        <v>0</v>
      </c>
      <c r="AJ104" s="191">
        <f t="shared" si="18"/>
        <v>0</v>
      </c>
      <c r="AK104" s="191">
        <f t="shared" si="18"/>
        <v>0</v>
      </c>
      <c r="AL104" s="191">
        <f t="shared" si="18"/>
        <v>0</v>
      </c>
      <c r="AM104" s="191">
        <f t="shared" si="18"/>
        <v>0</v>
      </c>
      <c r="AN104" s="191">
        <f t="shared" si="18"/>
        <v>0</v>
      </c>
      <c r="AO104" s="191">
        <f t="shared" si="18"/>
        <v>0</v>
      </c>
      <c r="AP104" s="191">
        <f t="shared" si="18"/>
        <v>0</v>
      </c>
      <c r="AQ104" s="191">
        <f t="shared" si="18"/>
        <v>0</v>
      </c>
      <c r="AR104" s="191">
        <f t="shared" si="18"/>
        <v>0</v>
      </c>
      <c r="AS104" s="191">
        <f t="shared" si="18"/>
        <v>0</v>
      </c>
      <c r="AT104" s="191">
        <f t="shared" si="18"/>
        <v>0</v>
      </c>
      <c r="AU104" s="191">
        <f t="shared" si="18"/>
        <v>0</v>
      </c>
      <c r="AV104" s="191" t="e">
        <f t="shared" si="18"/>
        <v>#VALUE!</v>
      </c>
      <c r="AW104" s="191">
        <f t="shared" si="18"/>
        <v>0</v>
      </c>
      <c r="AX104" s="191">
        <f t="shared" si="18"/>
        <v>0</v>
      </c>
      <c r="AY104" s="191">
        <f t="shared" si="18"/>
        <v>0</v>
      </c>
      <c r="AZ104" s="191">
        <f t="shared" si="18"/>
        <v>0</v>
      </c>
      <c r="BA104" s="191">
        <f t="shared" si="18"/>
        <v>0</v>
      </c>
      <c r="BB104" s="191">
        <f t="shared" si="18"/>
        <v>0</v>
      </c>
      <c r="BC104" s="191">
        <f t="shared" si="18"/>
        <v>0</v>
      </c>
      <c r="BD104" s="191">
        <f t="shared" si="18"/>
        <v>0</v>
      </c>
      <c r="BE104" s="191">
        <f t="shared" si="18"/>
        <v>0</v>
      </c>
      <c r="BF104" s="220">
        <f t="shared" si="18"/>
        <v>0</v>
      </c>
      <c r="BG104" s="220"/>
    </row>
    <row r="105" spans="1:59" ht="15.75">
      <c r="A105" s="281"/>
      <c r="B105" s="284"/>
      <c r="C105" s="284"/>
      <c r="D105" s="192"/>
      <c r="E105" s="191">
        <f>E107+E109+E111</f>
        <v>0</v>
      </c>
      <c r="F105" s="191">
        <f t="shared" si="18"/>
        <v>0</v>
      </c>
      <c r="G105" s="191">
        <f t="shared" si="18"/>
        <v>0</v>
      </c>
      <c r="H105" s="191">
        <f t="shared" si="18"/>
        <v>0</v>
      </c>
      <c r="I105" s="191">
        <f t="shared" si="18"/>
        <v>0</v>
      </c>
      <c r="J105" s="191">
        <f t="shared" si="18"/>
        <v>0</v>
      </c>
      <c r="K105" s="191">
        <f t="shared" si="18"/>
        <v>0</v>
      </c>
      <c r="L105" s="191">
        <f t="shared" si="18"/>
        <v>0</v>
      </c>
      <c r="M105" s="191">
        <f t="shared" si="18"/>
        <v>0</v>
      </c>
      <c r="N105" s="191">
        <f t="shared" si="18"/>
        <v>0</v>
      </c>
      <c r="O105" s="191">
        <f t="shared" si="18"/>
        <v>0</v>
      </c>
      <c r="P105" s="191">
        <f t="shared" si="18"/>
        <v>0</v>
      </c>
      <c r="Q105" s="191">
        <f t="shared" si="18"/>
        <v>0</v>
      </c>
      <c r="R105" s="191">
        <f t="shared" si="18"/>
        <v>0</v>
      </c>
      <c r="S105" s="191">
        <f t="shared" si="18"/>
        <v>0</v>
      </c>
      <c r="T105" s="191">
        <f t="shared" si="18"/>
        <v>0</v>
      </c>
      <c r="U105" s="191">
        <f>U107+U109+U111</f>
        <v>0</v>
      </c>
      <c r="V105" s="191">
        <f>V107+V109+V111</f>
        <v>0</v>
      </c>
      <c r="W105" s="188">
        <v>0</v>
      </c>
      <c r="X105" s="188">
        <v>0</v>
      </c>
      <c r="Y105" s="191">
        <f t="shared" si="18"/>
        <v>0</v>
      </c>
      <c r="Z105" s="191">
        <f t="shared" si="18"/>
        <v>0</v>
      </c>
      <c r="AA105" s="191">
        <f t="shared" si="18"/>
        <v>0</v>
      </c>
      <c r="AB105" s="191">
        <f t="shared" si="18"/>
        <v>0</v>
      </c>
      <c r="AC105" s="191">
        <f t="shared" si="18"/>
        <v>0</v>
      </c>
      <c r="AD105" s="191">
        <f t="shared" si="18"/>
        <v>0</v>
      </c>
      <c r="AE105" s="191">
        <f t="shared" si="18"/>
        <v>0</v>
      </c>
      <c r="AF105" s="191">
        <f t="shared" si="18"/>
        <v>0</v>
      </c>
      <c r="AG105" s="191">
        <f t="shared" si="18"/>
        <v>0</v>
      </c>
      <c r="AH105" s="191">
        <f t="shared" si="18"/>
        <v>0</v>
      </c>
      <c r="AI105" s="191">
        <f t="shared" si="18"/>
        <v>0</v>
      </c>
      <c r="AJ105" s="191">
        <f t="shared" si="18"/>
        <v>0</v>
      </c>
      <c r="AK105" s="191">
        <f t="shared" si="18"/>
        <v>0</v>
      </c>
      <c r="AL105" s="191">
        <f t="shared" si="18"/>
        <v>0</v>
      </c>
      <c r="AM105" s="191">
        <f t="shared" si="18"/>
        <v>0</v>
      </c>
      <c r="AN105" s="191">
        <f t="shared" si="18"/>
        <v>0</v>
      </c>
      <c r="AO105" s="191">
        <f t="shared" si="18"/>
        <v>0</v>
      </c>
      <c r="AP105" s="191">
        <f t="shared" si="18"/>
        <v>0</v>
      </c>
      <c r="AQ105" s="191">
        <f t="shared" si="18"/>
        <v>0</v>
      </c>
      <c r="AR105" s="191">
        <f t="shared" si="18"/>
        <v>0</v>
      </c>
      <c r="AS105" s="191">
        <f t="shared" si="18"/>
        <v>0</v>
      </c>
      <c r="AT105" s="191">
        <f t="shared" si="18"/>
        <v>0</v>
      </c>
      <c r="AU105" s="191">
        <f t="shared" si="18"/>
        <v>0</v>
      </c>
      <c r="AV105" s="191">
        <f t="shared" si="18"/>
        <v>3</v>
      </c>
      <c r="AW105" s="191">
        <f t="shared" si="18"/>
        <v>0</v>
      </c>
      <c r="AX105" s="191">
        <f t="shared" si="18"/>
        <v>0</v>
      </c>
      <c r="AY105" s="191">
        <f t="shared" si="18"/>
        <v>0</v>
      </c>
      <c r="AZ105" s="191">
        <f t="shared" si="18"/>
        <v>0</v>
      </c>
      <c r="BA105" s="191">
        <f t="shared" si="18"/>
        <v>0</v>
      </c>
      <c r="BB105" s="191">
        <f t="shared" si="18"/>
        <v>0</v>
      </c>
      <c r="BC105" s="191">
        <f t="shared" si="18"/>
        <v>0</v>
      </c>
      <c r="BD105" s="191">
        <f t="shared" si="18"/>
        <v>0</v>
      </c>
      <c r="BE105" s="191">
        <f t="shared" si="18"/>
        <v>0</v>
      </c>
      <c r="BF105" s="220">
        <f t="shared" si="18"/>
        <v>3</v>
      </c>
      <c r="BG105" s="220"/>
    </row>
    <row r="106" spans="1:59" ht="15.75">
      <c r="A106" s="281"/>
      <c r="B106" s="261" t="s">
        <v>272</v>
      </c>
      <c r="C106" s="266" t="s">
        <v>275</v>
      </c>
      <c r="D106" s="187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>
        <v>0</v>
      </c>
      <c r="X106" s="188">
        <v>0</v>
      </c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 t="s">
        <v>118</v>
      </c>
      <c r="AW106" s="188">
        <v>0</v>
      </c>
      <c r="AX106" s="188">
        <v>0</v>
      </c>
      <c r="AY106" s="188">
        <v>0</v>
      </c>
      <c r="AZ106" s="188">
        <v>0</v>
      </c>
      <c r="BA106" s="188">
        <v>0</v>
      </c>
      <c r="BB106" s="188">
        <v>0</v>
      </c>
      <c r="BC106" s="188">
        <v>0</v>
      </c>
      <c r="BD106" s="188">
        <v>0</v>
      </c>
      <c r="BE106" s="188">
        <v>0</v>
      </c>
      <c r="BF106" s="220">
        <f aca="true" t="shared" si="19" ref="BF106:BF111">SUM(E106:BE106)</f>
        <v>0</v>
      </c>
      <c r="BG106" s="218"/>
    </row>
    <row r="107" spans="1:59" ht="23.25" customHeight="1">
      <c r="A107" s="281"/>
      <c r="B107" s="261"/>
      <c r="C107" s="266"/>
      <c r="D107" s="192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88"/>
      <c r="W107" s="188">
        <v>0</v>
      </c>
      <c r="X107" s="188">
        <v>0</v>
      </c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88"/>
      <c r="AV107" s="188">
        <v>1</v>
      </c>
      <c r="AW107" s="188">
        <v>0</v>
      </c>
      <c r="AX107" s="188">
        <v>0</v>
      </c>
      <c r="AY107" s="188">
        <v>0</v>
      </c>
      <c r="AZ107" s="188">
        <v>0</v>
      </c>
      <c r="BA107" s="188">
        <v>0</v>
      </c>
      <c r="BB107" s="188">
        <v>0</v>
      </c>
      <c r="BC107" s="188">
        <v>0</v>
      </c>
      <c r="BD107" s="188">
        <v>0</v>
      </c>
      <c r="BE107" s="188">
        <v>0</v>
      </c>
      <c r="BF107" s="220">
        <f t="shared" si="19"/>
        <v>1</v>
      </c>
      <c r="BG107" s="218" t="s">
        <v>290</v>
      </c>
    </row>
    <row r="108" spans="1:59" ht="16.5" customHeight="1">
      <c r="A108" s="281"/>
      <c r="B108" s="261" t="s">
        <v>298</v>
      </c>
      <c r="C108" s="266" t="s">
        <v>276</v>
      </c>
      <c r="D108" s="187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>
        <v>0</v>
      </c>
      <c r="X108" s="188">
        <v>0</v>
      </c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 t="s">
        <v>231</v>
      </c>
      <c r="AW108" s="188">
        <v>0</v>
      </c>
      <c r="AX108" s="188">
        <v>0</v>
      </c>
      <c r="AY108" s="188">
        <v>0</v>
      </c>
      <c r="AZ108" s="188">
        <v>0</v>
      </c>
      <c r="BA108" s="188">
        <v>0</v>
      </c>
      <c r="BB108" s="188">
        <v>0</v>
      </c>
      <c r="BC108" s="188">
        <v>0</v>
      </c>
      <c r="BD108" s="188">
        <v>0</v>
      </c>
      <c r="BE108" s="188">
        <v>0</v>
      </c>
      <c r="BF108" s="220">
        <f t="shared" si="19"/>
        <v>0</v>
      </c>
      <c r="BG108" s="218"/>
    </row>
    <row r="109" spans="1:60" ht="23.25" customHeight="1">
      <c r="A109" s="281"/>
      <c r="B109" s="261"/>
      <c r="C109" s="266"/>
      <c r="D109" s="192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88"/>
      <c r="W109" s="188">
        <v>0</v>
      </c>
      <c r="X109" s="188">
        <v>0</v>
      </c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88"/>
      <c r="AV109" s="188">
        <v>1</v>
      </c>
      <c r="AW109" s="188">
        <v>0</v>
      </c>
      <c r="AX109" s="188">
        <v>0</v>
      </c>
      <c r="AY109" s="188">
        <v>0</v>
      </c>
      <c r="AZ109" s="188">
        <v>0</v>
      </c>
      <c r="BA109" s="188">
        <v>0</v>
      </c>
      <c r="BB109" s="188">
        <v>0</v>
      </c>
      <c r="BC109" s="188">
        <v>0</v>
      </c>
      <c r="BD109" s="188">
        <v>0</v>
      </c>
      <c r="BE109" s="188">
        <v>0</v>
      </c>
      <c r="BF109" s="220">
        <f t="shared" si="19"/>
        <v>1</v>
      </c>
      <c r="BG109" s="218" t="s">
        <v>293</v>
      </c>
      <c r="BH109" s="65">
        <v>2</v>
      </c>
    </row>
    <row r="110" spans="1:59" ht="16.5" customHeight="1">
      <c r="A110" s="281"/>
      <c r="B110" s="261" t="s">
        <v>274</v>
      </c>
      <c r="C110" s="266" t="s">
        <v>277</v>
      </c>
      <c r="D110" s="187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>
        <v>0</v>
      </c>
      <c r="X110" s="188">
        <v>0</v>
      </c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 t="s">
        <v>231</v>
      </c>
      <c r="AW110" s="188">
        <v>0</v>
      </c>
      <c r="AX110" s="188">
        <v>0</v>
      </c>
      <c r="AY110" s="188">
        <v>0</v>
      </c>
      <c r="AZ110" s="188">
        <v>0</v>
      </c>
      <c r="BA110" s="188">
        <v>0</v>
      </c>
      <c r="BB110" s="188">
        <v>0</v>
      </c>
      <c r="BC110" s="188">
        <v>0</v>
      </c>
      <c r="BD110" s="188">
        <v>0</v>
      </c>
      <c r="BE110" s="188">
        <v>0</v>
      </c>
      <c r="BF110" s="220">
        <f t="shared" si="19"/>
        <v>0</v>
      </c>
      <c r="BG110" s="218"/>
    </row>
    <row r="111" spans="1:59" ht="15.75">
      <c r="A111" s="281"/>
      <c r="B111" s="261"/>
      <c r="C111" s="266"/>
      <c r="D111" s="192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88"/>
      <c r="W111" s="188">
        <v>0</v>
      </c>
      <c r="X111" s="188">
        <v>0</v>
      </c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88"/>
      <c r="AV111" s="188">
        <v>1</v>
      </c>
      <c r="AW111" s="188">
        <v>0</v>
      </c>
      <c r="AX111" s="188">
        <v>0</v>
      </c>
      <c r="AY111" s="188">
        <v>0</v>
      </c>
      <c r="AZ111" s="188">
        <v>0</v>
      </c>
      <c r="BA111" s="188">
        <v>0</v>
      </c>
      <c r="BB111" s="188">
        <v>0</v>
      </c>
      <c r="BC111" s="188">
        <v>0</v>
      </c>
      <c r="BD111" s="188">
        <v>0</v>
      </c>
      <c r="BE111" s="188">
        <v>0</v>
      </c>
      <c r="BF111" s="220">
        <f t="shared" si="19"/>
        <v>1</v>
      </c>
      <c r="BG111" s="218" t="s">
        <v>293</v>
      </c>
    </row>
    <row r="112" spans="1:59" ht="15.75" hidden="1">
      <c r="A112" s="281"/>
      <c r="B112" s="258" t="s">
        <v>176</v>
      </c>
      <c r="C112" s="258" t="s">
        <v>177</v>
      </c>
      <c r="D112" s="187"/>
      <c r="E112" s="188">
        <f>E114+E116+E118+E120+E122+E124</f>
        <v>0</v>
      </c>
      <c r="F112" s="188">
        <f aca="true" t="shared" si="20" ref="F112:BF113">F114+F116+F118+F120+F122+F124</f>
        <v>0</v>
      </c>
      <c r="G112" s="188">
        <f t="shared" si="20"/>
        <v>0</v>
      </c>
      <c r="H112" s="188">
        <f t="shared" si="20"/>
        <v>0</v>
      </c>
      <c r="I112" s="188">
        <f t="shared" si="20"/>
        <v>0</v>
      </c>
      <c r="J112" s="188">
        <f t="shared" si="20"/>
        <v>0</v>
      </c>
      <c r="K112" s="188">
        <f t="shared" si="20"/>
        <v>0</v>
      </c>
      <c r="L112" s="188">
        <f t="shared" si="20"/>
        <v>0</v>
      </c>
      <c r="M112" s="188">
        <f t="shared" si="20"/>
        <v>0</v>
      </c>
      <c r="N112" s="188">
        <f t="shared" si="20"/>
        <v>0</v>
      </c>
      <c r="O112" s="188">
        <f t="shared" si="20"/>
        <v>0</v>
      </c>
      <c r="P112" s="188">
        <f t="shared" si="20"/>
        <v>0</v>
      </c>
      <c r="Q112" s="188">
        <f t="shared" si="20"/>
        <v>0</v>
      </c>
      <c r="R112" s="188">
        <f t="shared" si="20"/>
        <v>0</v>
      </c>
      <c r="S112" s="188">
        <f t="shared" si="20"/>
        <v>0</v>
      </c>
      <c r="T112" s="188">
        <f t="shared" si="20"/>
        <v>0</v>
      </c>
      <c r="U112" s="188">
        <f>U114+U116+U118+U120+U122+U124</f>
        <v>0</v>
      </c>
      <c r="V112" s="188" t="e">
        <f>V114+V116+V118+V120+V122+V124</f>
        <v>#VALUE!</v>
      </c>
      <c r="W112" s="188">
        <v>0</v>
      </c>
      <c r="X112" s="188">
        <v>0</v>
      </c>
      <c r="Y112" s="188">
        <f t="shared" si="20"/>
        <v>0</v>
      </c>
      <c r="Z112" s="188">
        <f t="shared" si="20"/>
        <v>0</v>
      </c>
      <c r="AA112" s="188">
        <f t="shared" si="20"/>
        <v>0</v>
      </c>
      <c r="AB112" s="188">
        <f t="shared" si="20"/>
        <v>0</v>
      </c>
      <c r="AC112" s="188">
        <f t="shared" si="20"/>
        <v>0</v>
      </c>
      <c r="AD112" s="188">
        <f t="shared" si="20"/>
        <v>0</v>
      </c>
      <c r="AE112" s="188">
        <f t="shared" si="20"/>
        <v>0</v>
      </c>
      <c r="AF112" s="188">
        <f t="shared" si="20"/>
        <v>0</v>
      </c>
      <c r="AG112" s="188">
        <f t="shared" si="20"/>
        <v>0</v>
      </c>
      <c r="AH112" s="188">
        <f t="shared" si="20"/>
        <v>0</v>
      </c>
      <c r="AI112" s="188">
        <f t="shared" si="20"/>
        <v>0</v>
      </c>
      <c r="AJ112" s="188">
        <f t="shared" si="20"/>
        <v>0</v>
      </c>
      <c r="AK112" s="188">
        <f t="shared" si="20"/>
        <v>0</v>
      </c>
      <c r="AL112" s="188">
        <f t="shared" si="20"/>
        <v>0</v>
      </c>
      <c r="AM112" s="188">
        <f t="shared" si="20"/>
        <v>0</v>
      </c>
      <c r="AN112" s="188">
        <f t="shared" si="20"/>
        <v>0</v>
      </c>
      <c r="AO112" s="188">
        <f t="shared" si="20"/>
        <v>0</v>
      </c>
      <c r="AP112" s="188">
        <f t="shared" si="20"/>
        <v>0</v>
      </c>
      <c r="AQ112" s="188">
        <f t="shared" si="20"/>
        <v>0</v>
      </c>
      <c r="AR112" s="188">
        <f t="shared" si="20"/>
        <v>0</v>
      </c>
      <c r="AS112" s="188">
        <f t="shared" si="20"/>
        <v>0</v>
      </c>
      <c r="AT112" s="188">
        <f t="shared" si="20"/>
        <v>0</v>
      </c>
      <c r="AU112" s="188">
        <f>AU114+AU116+AU118+AU120+AU122+AU124</f>
        <v>0</v>
      </c>
      <c r="AV112" s="188"/>
      <c r="AW112" s="188">
        <f t="shared" si="20"/>
        <v>0</v>
      </c>
      <c r="AX112" s="188">
        <f t="shared" si="20"/>
        <v>0</v>
      </c>
      <c r="AY112" s="188">
        <f t="shared" si="20"/>
        <v>0</v>
      </c>
      <c r="AZ112" s="188">
        <f t="shared" si="20"/>
        <v>0</v>
      </c>
      <c r="BA112" s="188">
        <f t="shared" si="20"/>
        <v>0</v>
      </c>
      <c r="BB112" s="188">
        <f t="shared" si="20"/>
        <v>0</v>
      </c>
      <c r="BC112" s="188">
        <f t="shared" si="20"/>
        <v>0</v>
      </c>
      <c r="BD112" s="188">
        <f t="shared" si="20"/>
        <v>0</v>
      </c>
      <c r="BE112" s="188">
        <f t="shared" si="20"/>
        <v>0</v>
      </c>
      <c r="BF112" s="220">
        <f t="shared" si="20"/>
        <v>0</v>
      </c>
      <c r="BG112" s="218"/>
    </row>
    <row r="113" spans="1:59" ht="21" customHeight="1">
      <c r="A113" s="281"/>
      <c r="B113" s="258"/>
      <c r="C113" s="258"/>
      <c r="D113" s="192"/>
      <c r="E113" s="188">
        <f>E115+E117+E119+E121+E123+E125</f>
        <v>0</v>
      </c>
      <c r="F113" s="188">
        <f t="shared" si="20"/>
        <v>0</v>
      </c>
      <c r="G113" s="188">
        <f t="shared" si="20"/>
        <v>0</v>
      </c>
      <c r="H113" s="188">
        <f t="shared" si="20"/>
        <v>0</v>
      </c>
      <c r="I113" s="188">
        <f t="shared" si="20"/>
        <v>0</v>
      </c>
      <c r="J113" s="188">
        <f t="shared" si="20"/>
        <v>0</v>
      </c>
      <c r="K113" s="188">
        <f t="shared" si="20"/>
        <v>0</v>
      </c>
      <c r="L113" s="188">
        <f t="shared" si="20"/>
        <v>0</v>
      </c>
      <c r="M113" s="188">
        <f t="shared" si="20"/>
        <v>0</v>
      </c>
      <c r="N113" s="188">
        <f t="shared" si="20"/>
        <v>0</v>
      </c>
      <c r="O113" s="188">
        <f t="shared" si="20"/>
        <v>0</v>
      </c>
      <c r="P113" s="188">
        <f t="shared" si="20"/>
        <v>0</v>
      </c>
      <c r="Q113" s="188">
        <f t="shared" si="20"/>
        <v>0</v>
      </c>
      <c r="R113" s="188">
        <f t="shared" si="20"/>
        <v>0</v>
      </c>
      <c r="S113" s="188">
        <f t="shared" si="20"/>
        <v>0</v>
      </c>
      <c r="T113" s="188">
        <f t="shared" si="20"/>
        <v>0</v>
      </c>
      <c r="U113" s="188">
        <f>U115+U117+U119+U121+U123+U125</f>
        <v>0</v>
      </c>
      <c r="V113" s="188">
        <f>V115+V117+V119+V121+V123+V125</f>
        <v>2</v>
      </c>
      <c r="W113" s="188">
        <v>0</v>
      </c>
      <c r="X113" s="188">
        <v>0</v>
      </c>
      <c r="Y113" s="188">
        <f t="shared" si="20"/>
        <v>0</v>
      </c>
      <c r="Z113" s="188">
        <f t="shared" si="20"/>
        <v>0</v>
      </c>
      <c r="AA113" s="188">
        <f t="shared" si="20"/>
        <v>0</v>
      </c>
      <c r="AB113" s="188">
        <f t="shared" si="20"/>
        <v>0</v>
      </c>
      <c r="AC113" s="188">
        <f t="shared" si="20"/>
        <v>0</v>
      </c>
      <c r="AD113" s="188">
        <f t="shared" si="20"/>
        <v>0</v>
      </c>
      <c r="AE113" s="188">
        <f t="shared" si="20"/>
        <v>0</v>
      </c>
      <c r="AF113" s="188">
        <f t="shared" si="20"/>
        <v>0</v>
      </c>
      <c r="AG113" s="188">
        <f t="shared" si="20"/>
        <v>0</v>
      </c>
      <c r="AH113" s="188">
        <f t="shared" si="20"/>
        <v>0</v>
      </c>
      <c r="AI113" s="188">
        <f t="shared" si="20"/>
        <v>0</v>
      </c>
      <c r="AJ113" s="188">
        <f t="shared" si="20"/>
        <v>0</v>
      </c>
      <c r="AK113" s="188">
        <f t="shared" si="20"/>
        <v>0</v>
      </c>
      <c r="AL113" s="188">
        <f t="shared" si="20"/>
        <v>0</v>
      </c>
      <c r="AM113" s="188">
        <f t="shared" si="20"/>
        <v>0</v>
      </c>
      <c r="AN113" s="188">
        <f t="shared" si="20"/>
        <v>0</v>
      </c>
      <c r="AO113" s="188">
        <f t="shared" si="20"/>
        <v>0</v>
      </c>
      <c r="AP113" s="188">
        <f t="shared" si="20"/>
        <v>0</v>
      </c>
      <c r="AQ113" s="188">
        <f t="shared" si="20"/>
        <v>0</v>
      </c>
      <c r="AR113" s="188">
        <f t="shared" si="20"/>
        <v>0</v>
      </c>
      <c r="AS113" s="188">
        <f t="shared" si="20"/>
        <v>0</v>
      </c>
      <c r="AT113" s="188">
        <f t="shared" si="20"/>
        <v>0</v>
      </c>
      <c r="AU113" s="188">
        <f>AU115+AU117+AU119+AU121+AU123+AU125</f>
        <v>0</v>
      </c>
      <c r="AV113" s="188">
        <f>AV115+AV117+AV119+AV121+AV123+AV125</f>
        <v>2</v>
      </c>
      <c r="AW113" s="188">
        <f>AW115+AW117+AW119+AW121+AW123+AW125</f>
        <v>0</v>
      </c>
      <c r="AX113" s="188">
        <f t="shared" si="20"/>
        <v>0</v>
      </c>
      <c r="AY113" s="188">
        <f t="shared" si="20"/>
        <v>0</v>
      </c>
      <c r="AZ113" s="188">
        <f t="shared" si="20"/>
        <v>0</v>
      </c>
      <c r="BA113" s="188">
        <f t="shared" si="20"/>
        <v>0</v>
      </c>
      <c r="BB113" s="188">
        <f t="shared" si="20"/>
        <v>0</v>
      </c>
      <c r="BC113" s="188">
        <f t="shared" si="20"/>
        <v>0</v>
      </c>
      <c r="BD113" s="188">
        <f t="shared" si="20"/>
        <v>0</v>
      </c>
      <c r="BE113" s="188">
        <f t="shared" si="20"/>
        <v>0</v>
      </c>
      <c r="BF113" s="220">
        <f t="shared" si="20"/>
        <v>4</v>
      </c>
      <c r="BG113" s="218"/>
    </row>
    <row r="114" spans="1:59" ht="15.75">
      <c r="A114" s="281"/>
      <c r="B114" s="256" t="s">
        <v>178</v>
      </c>
      <c r="C114" s="266" t="s">
        <v>86</v>
      </c>
      <c r="D114" s="202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188"/>
      <c r="W114" s="188">
        <v>0</v>
      </c>
      <c r="X114" s="188">
        <v>0</v>
      </c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188"/>
      <c r="AV114" s="188" t="s">
        <v>231</v>
      </c>
      <c r="AW114" s="203">
        <v>0</v>
      </c>
      <c r="AX114" s="203">
        <v>0</v>
      </c>
      <c r="AY114" s="203">
        <v>0</v>
      </c>
      <c r="AZ114" s="203">
        <v>0</v>
      </c>
      <c r="BA114" s="203">
        <v>0</v>
      </c>
      <c r="BB114" s="203">
        <v>0</v>
      </c>
      <c r="BC114" s="203">
        <v>0</v>
      </c>
      <c r="BD114" s="203">
        <v>0</v>
      </c>
      <c r="BE114" s="203">
        <v>0</v>
      </c>
      <c r="BF114" s="222">
        <f aca="true" t="shared" si="21" ref="BF114:BF125">SUM(E114:BE114)</f>
        <v>0</v>
      </c>
      <c r="BG114" s="218"/>
    </row>
    <row r="115" spans="1:59" ht="15.75" customHeight="1">
      <c r="A115" s="281"/>
      <c r="B115" s="256"/>
      <c r="C115" s="266"/>
      <c r="D115" s="202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188"/>
      <c r="W115" s="188">
        <v>0</v>
      </c>
      <c r="X115" s="188">
        <v>0</v>
      </c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188"/>
      <c r="AV115" s="188">
        <v>1</v>
      </c>
      <c r="AW115" s="203">
        <v>0</v>
      </c>
      <c r="AX115" s="203">
        <v>0</v>
      </c>
      <c r="AY115" s="203">
        <v>0</v>
      </c>
      <c r="AZ115" s="203">
        <v>0</v>
      </c>
      <c r="BA115" s="203">
        <v>0</v>
      </c>
      <c r="BB115" s="203">
        <v>0</v>
      </c>
      <c r="BC115" s="203">
        <v>0</v>
      </c>
      <c r="BD115" s="203">
        <v>0</v>
      </c>
      <c r="BE115" s="203">
        <v>0</v>
      </c>
      <c r="BF115" s="222">
        <f t="shared" si="21"/>
        <v>1</v>
      </c>
      <c r="BG115" s="218" t="s">
        <v>293</v>
      </c>
    </row>
    <row r="116" spans="1:59" ht="15.75" customHeight="1">
      <c r="A116" s="281"/>
      <c r="B116" s="256" t="s">
        <v>195</v>
      </c>
      <c r="C116" s="266" t="s">
        <v>87</v>
      </c>
      <c r="D116" s="202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188" t="s">
        <v>231</v>
      </c>
      <c r="W116" s="188">
        <v>0</v>
      </c>
      <c r="X116" s="188">
        <v>0</v>
      </c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188"/>
      <c r="AV116" s="188"/>
      <c r="AW116" s="203">
        <v>0</v>
      </c>
      <c r="AX116" s="203">
        <v>0</v>
      </c>
      <c r="AY116" s="203">
        <v>0</v>
      </c>
      <c r="AZ116" s="203">
        <v>0</v>
      </c>
      <c r="BA116" s="203">
        <v>0</v>
      </c>
      <c r="BB116" s="203">
        <v>0</v>
      </c>
      <c r="BC116" s="203">
        <v>0</v>
      </c>
      <c r="BD116" s="203">
        <v>0</v>
      </c>
      <c r="BE116" s="203">
        <v>0</v>
      </c>
      <c r="BF116" s="222">
        <f t="shared" si="21"/>
        <v>0</v>
      </c>
      <c r="BG116" s="218"/>
    </row>
    <row r="117" spans="1:59" ht="15.75">
      <c r="A117" s="281"/>
      <c r="B117" s="256"/>
      <c r="C117" s="266"/>
      <c r="D117" s="202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188">
        <v>1</v>
      </c>
      <c r="W117" s="188">
        <v>0</v>
      </c>
      <c r="X117" s="188">
        <v>0</v>
      </c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188"/>
      <c r="AV117" s="188"/>
      <c r="AW117" s="203">
        <v>0</v>
      </c>
      <c r="AX117" s="203">
        <v>0</v>
      </c>
      <c r="AY117" s="203">
        <v>0</v>
      </c>
      <c r="AZ117" s="203">
        <v>0</v>
      </c>
      <c r="BA117" s="203">
        <v>0</v>
      </c>
      <c r="BB117" s="203">
        <v>0</v>
      </c>
      <c r="BC117" s="203">
        <v>0</v>
      </c>
      <c r="BD117" s="203">
        <v>0</v>
      </c>
      <c r="BE117" s="203">
        <v>0</v>
      </c>
      <c r="BF117" s="222">
        <f t="shared" si="21"/>
        <v>1</v>
      </c>
      <c r="BG117" s="218" t="s">
        <v>293</v>
      </c>
    </row>
    <row r="118" spans="1:59" ht="19.5" customHeight="1">
      <c r="A118" s="281"/>
      <c r="B118" s="256" t="s">
        <v>196</v>
      </c>
      <c r="C118" s="266" t="s">
        <v>37</v>
      </c>
      <c r="D118" s="202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188" t="s">
        <v>118</v>
      </c>
      <c r="W118" s="188">
        <v>0</v>
      </c>
      <c r="X118" s="188">
        <v>0</v>
      </c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188"/>
      <c r="AV118" s="188"/>
      <c r="AW118" s="203">
        <v>0</v>
      </c>
      <c r="AX118" s="203">
        <v>0</v>
      </c>
      <c r="AY118" s="203">
        <v>0</v>
      </c>
      <c r="AZ118" s="203">
        <v>0</v>
      </c>
      <c r="BA118" s="203">
        <v>0</v>
      </c>
      <c r="BB118" s="203">
        <v>0</v>
      </c>
      <c r="BC118" s="203">
        <v>0</v>
      </c>
      <c r="BD118" s="203">
        <v>0</v>
      </c>
      <c r="BE118" s="203">
        <v>0</v>
      </c>
      <c r="BF118" s="222">
        <f t="shared" si="21"/>
        <v>0</v>
      </c>
      <c r="BG118" s="218"/>
    </row>
    <row r="119" spans="1:59" ht="16.5" customHeight="1">
      <c r="A119" s="281"/>
      <c r="B119" s="256"/>
      <c r="C119" s="266"/>
      <c r="D119" s="202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188">
        <v>1</v>
      </c>
      <c r="W119" s="188">
        <v>0</v>
      </c>
      <c r="X119" s="188">
        <v>0</v>
      </c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188"/>
      <c r="AV119" s="188"/>
      <c r="AW119" s="203">
        <v>0</v>
      </c>
      <c r="AX119" s="203">
        <v>0</v>
      </c>
      <c r="AY119" s="203">
        <v>0</v>
      </c>
      <c r="AZ119" s="203">
        <v>0</v>
      </c>
      <c r="BA119" s="203">
        <v>0</v>
      </c>
      <c r="BB119" s="203">
        <v>0</v>
      </c>
      <c r="BC119" s="203">
        <v>0</v>
      </c>
      <c r="BD119" s="203">
        <v>0</v>
      </c>
      <c r="BE119" s="203">
        <v>0</v>
      </c>
      <c r="BF119" s="222">
        <f t="shared" si="21"/>
        <v>1</v>
      </c>
      <c r="BG119" s="218" t="s">
        <v>290</v>
      </c>
    </row>
    <row r="120" spans="1:59" ht="16.5" customHeight="1">
      <c r="A120" s="281"/>
      <c r="B120" s="256" t="s">
        <v>197</v>
      </c>
      <c r="C120" s="266" t="s">
        <v>88</v>
      </c>
      <c r="D120" s="202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188"/>
      <c r="W120" s="188">
        <v>0</v>
      </c>
      <c r="X120" s="188">
        <v>0</v>
      </c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188"/>
      <c r="AV120" s="188"/>
      <c r="AW120" s="203">
        <v>0</v>
      </c>
      <c r="AX120" s="203">
        <v>0</v>
      </c>
      <c r="AY120" s="203">
        <v>0</v>
      </c>
      <c r="AZ120" s="203">
        <v>0</v>
      </c>
      <c r="BA120" s="203">
        <v>0</v>
      </c>
      <c r="BB120" s="203">
        <v>0</v>
      </c>
      <c r="BC120" s="203">
        <v>0</v>
      </c>
      <c r="BD120" s="203">
        <v>0</v>
      </c>
      <c r="BE120" s="203">
        <v>0</v>
      </c>
      <c r="BF120" s="222">
        <f t="shared" si="21"/>
        <v>0</v>
      </c>
      <c r="BG120" s="218"/>
    </row>
    <row r="121" spans="1:59" ht="15.75">
      <c r="A121" s="281"/>
      <c r="B121" s="256"/>
      <c r="C121" s="266"/>
      <c r="D121" s="202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188"/>
      <c r="W121" s="188">
        <v>0</v>
      </c>
      <c r="X121" s="188">
        <v>0</v>
      </c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188"/>
      <c r="AV121" s="188"/>
      <c r="AW121" s="203">
        <v>0</v>
      </c>
      <c r="AX121" s="203">
        <v>0</v>
      </c>
      <c r="AY121" s="203">
        <v>0</v>
      </c>
      <c r="AZ121" s="203">
        <v>0</v>
      </c>
      <c r="BA121" s="203">
        <v>0</v>
      </c>
      <c r="BB121" s="203">
        <v>0</v>
      </c>
      <c r="BC121" s="203">
        <v>0</v>
      </c>
      <c r="BD121" s="203">
        <v>0</v>
      </c>
      <c r="BE121" s="203">
        <v>0</v>
      </c>
      <c r="BF121" s="222">
        <f t="shared" si="21"/>
        <v>0</v>
      </c>
      <c r="BG121" s="218"/>
    </row>
    <row r="122" spans="1:59" ht="16.5" customHeight="1">
      <c r="A122" s="281"/>
      <c r="B122" s="256" t="s">
        <v>198</v>
      </c>
      <c r="C122" s="266" t="s">
        <v>241</v>
      </c>
      <c r="D122" s="202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188"/>
      <c r="W122" s="188">
        <v>0</v>
      </c>
      <c r="X122" s="188">
        <v>0</v>
      </c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188"/>
      <c r="AV122" s="188"/>
      <c r="AW122" s="203">
        <v>0</v>
      </c>
      <c r="AX122" s="203">
        <v>0</v>
      </c>
      <c r="AY122" s="203">
        <v>0</v>
      </c>
      <c r="AZ122" s="203">
        <v>0</v>
      </c>
      <c r="BA122" s="203">
        <v>0</v>
      </c>
      <c r="BB122" s="203">
        <v>0</v>
      </c>
      <c r="BC122" s="203">
        <v>0</v>
      </c>
      <c r="BD122" s="203">
        <v>0</v>
      </c>
      <c r="BE122" s="203">
        <v>0</v>
      </c>
      <c r="BF122" s="222">
        <f t="shared" si="21"/>
        <v>0</v>
      </c>
      <c r="BG122" s="218"/>
    </row>
    <row r="123" spans="1:59" ht="15.75">
      <c r="A123" s="281"/>
      <c r="B123" s="256"/>
      <c r="C123" s="266"/>
      <c r="D123" s="202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188"/>
      <c r="W123" s="188">
        <v>0</v>
      </c>
      <c r="X123" s="188">
        <v>0</v>
      </c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188"/>
      <c r="AV123" s="188"/>
      <c r="AW123" s="203">
        <v>0</v>
      </c>
      <c r="AX123" s="203">
        <v>0</v>
      </c>
      <c r="AY123" s="203">
        <v>0</v>
      </c>
      <c r="AZ123" s="203">
        <v>0</v>
      </c>
      <c r="BA123" s="203">
        <v>0</v>
      </c>
      <c r="BB123" s="203">
        <v>0</v>
      </c>
      <c r="BC123" s="203">
        <v>0</v>
      </c>
      <c r="BD123" s="203">
        <v>0</v>
      </c>
      <c r="BE123" s="203">
        <v>0</v>
      </c>
      <c r="BF123" s="222">
        <f t="shared" si="21"/>
        <v>0</v>
      </c>
      <c r="BG123" s="218"/>
    </row>
    <row r="124" spans="1:59" ht="15.75">
      <c r="A124" s="281"/>
      <c r="B124" s="256" t="s">
        <v>199</v>
      </c>
      <c r="C124" s="266" t="s">
        <v>38</v>
      </c>
      <c r="D124" s="202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188"/>
      <c r="W124" s="188">
        <v>0</v>
      </c>
      <c r="X124" s="188">
        <v>0</v>
      </c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188"/>
      <c r="AV124" s="188" t="s">
        <v>231</v>
      </c>
      <c r="AW124" s="203">
        <v>0</v>
      </c>
      <c r="AX124" s="203">
        <v>0</v>
      </c>
      <c r="AY124" s="203">
        <v>0</v>
      </c>
      <c r="AZ124" s="203">
        <v>0</v>
      </c>
      <c r="BA124" s="203">
        <v>0</v>
      </c>
      <c r="BB124" s="203">
        <v>0</v>
      </c>
      <c r="BC124" s="203">
        <v>0</v>
      </c>
      <c r="BD124" s="203">
        <v>0</v>
      </c>
      <c r="BE124" s="203">
        <v>0</v>
      </c>
      <c r="BF124" s="222">
        <f t="shared" si="21"/>
        <v>0</v>
      </c>
      <c r="BG124" s="218"/>
    </row>
    <row r="125" spans="1:59" ht="15.75">
      <c r="A125" s="281"/>
      <c r="B125" s="256"/>
      <c r="C125" s="266"/>
      <c r="D125" s="202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188"/>
      <c r="W125" s="188">
        <v>0</v>
      </c>
      <c r="X125" s="188">
        <v>0</v>
      </c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188"/>
      <c r="AV125" s="188">
        <v>1</v>
      </c>
      <c r="AW125" s="203">
        <v>0</v>
      </c>
      <c r="AX125" s="203">
        <v>0</v>
      </c>
      <c r="AY125" s="203">
        <v>0</v>
      </c>
      <c r="AZ125" s="203">
        <v>0</v>
      </c>
      <c r="BA125" s="203">
        <v>0</v>
      </c>
      <c r="BB125" s="203">
        <v>0</v>
      </c>
      <c r="BC125" s="203">
        <v>0</v>
      </c>
      <c r="BD125" s="203">
        <v>0</v>
      </c>
      <c r="BE125" s="203">
        <v>0</v>
      </c>
      <c r="BF125" s="222">
        <f t="shared" si="21"/>
        <v>1</v>
      </c>
      <c r="BG125" s="218" t="s">
        <v>293</v>
      </c>
    </row>
    <row r="126" spans="1:59" ht="16.5" customHeight="1" hidden="1">
      <c r="A126" s="281"/>
      <c r="B126" s="273" t="s">
        <v>39</v>
      </c>
      <c r="C126" s="273" t="s">
        <v>179</v>
      </c>
      <c r="D126" s="187"/>
      <c r="E126" s="188">
        <f>E132+E134+E136+E138+E140+E142+E144+E146+E148+E150+E152+E154+E156+E158+E160+E162+E164+E166+E168+E170+E172+E174+E176+E178+E180+E182+E184+E186+E188+E190+E192+E194</f>
        <v>0</v>
      </c>
      <c r="F126" s="188">
        <f aca="true" t="shared" si="22" ref="F126:BF127">F132+F134+F136+F138+F140+F142+F144+F146+F148+F150+F152+F154+F156+F158+F160+F162+F164+F166+F168+F170+F172+F174+F176+F178+F180+F182+F184+F186+F188+F190+F192+F194</f>
        <v>0</v>
      </c>
      <c r="G126" s="188">
        <f t="shared" si="22"/>
        <v>0</v>
      </c>
      <c r="H126" s="188">
        <f t="shared" si="22"/>
        <v>0</v>
      </c>
      <c r="I126" s="188">
        <f t="shared" si="22"/>
        <v>0</v>
      </c>
      <c r="J126" s="188">
        <f t="shared" si="22"/>
        <v>0</v>
      </c>
      <c r="K126" s="188">
        <f t="shared" si="22"/>
        <v>0</v>
      </c>
      <c r="L126" s="188">
        <f t="shared" si="22"/>
        <v>0</v>
      </c>
      <c r="M126" s="188">
        <f t="shared" si="22"/>
        <v>0</v>
      </c>
      <c r="N126" s="188">
        <f t="shared" si="22"/>
        <v>0</v>
      </c>
      <c r="O126" s="188">
        <f t="shared" si="22"/>
        <v>0</v>
      </c>
      <c r="P126" s="188">
        <f t="shared" si="22"/>
        <v>0</v>
      </c>
      <c r="Q126" s="188">
        <f t="shared" si="22"/>
        <v>0</v>
      </c>
      <c r="R126" s="188">
        <f t="shared" si="22"/>
        <v>0</v>
      </c>
      <c r="S126" s="188">
        <f t="shared" si="22"/>
        <v>0</v>
      </c>
      <c r="T126" s="188">
        <f t="shared" si="22"/>
        <v>0</v>
      </c>
      <c r="U126" s="188" t="e">
        <f t="shared" si="22"/>
        <v>#VALUE!</v>
      </c>
      <c r="V126" s="188">
        <f t="shared" si="22"/>
        <v>0</v>
      </c>
      <c r="W126" s="188">
        <f t="shared" si="22"/>
        <v>0</v>
      </c>
      <c r="X126" s="188">
        <f t="shared" si="22"/>
        <v>0</v>
      </c>
      <c r="Y126" s="188">
        <f t="shared" si="22"/>
        <v>0</v>
      </c>
      <c r="Z126" s="188">
        <f t="shared" si="22"/>
        <v>0</v>
      </c>
      <c r="AA126" s="188">
        <f t="shared" si="22"/>
        <v>0</v>
      </c>
      <c r="AB126" s="188">
        <f t="shared" si="22"/>
        <v>0</v>
      </c>
      <c r="AC126" s="188">
        <f t="shared" si="22"/>
        <v>0</v>
      </c>
      <c r="AD126" s="188">
        <f t="shared" si="22"/>
        <v>0</v>
      </c>
      <c r="AE126" s="188" t="e">
        <f t="shared" si="22"/>
        <v>#VALUE!</v>
      </c>
      <c r="AF126" s="188">
        <f t="shared" si="22"/>
        <v>0</v>
      </c>
      <c r="AG126" s="188">
        <f t="shared" si="22"/>
        <v>0</v>
      </c>
      <c r="AH126" s="188">
        <f t="shared" si="22"/>
        <v>0</v>
      </c>
      <c r="AI126" s="188">
        <f t="shared" si="22"/>
        <v>0</v>
      </c>
      <c r="AJ126" s="188">
        <f t="shared" si="22"/>
        <v>0</v>
      </c>
      <c r="AK126" s="188" t="e">
        <f t="shared" si="22"/>
        <v>#VALUE!</v>
      </c>
      <c r="AL126" s="188">
        <f t="shared" si="22"/>
        <v>0</v>
      </c>
      <c r="AM126" s="188">
        <f t="shared" si="22"/>
        <v>0</v>
      </c>
      <c r="AN126" s="188">
        <f t="shared" si="22"/>
        <v>0</v>
      </c>
      <c r="AO126" s="188">
        <f t="shared" si="22"/>
        <v>0</v>
      </c>
      <c r="AP126" s="188" t="e">
        <f t="shared" si="22"/>
        <v>#VALUE!</v>
      </c>
      <c r="AQ126" s="188">
        <f t="shared" si="22"/>
        <v>0</v>
      </c>
      <c r="AR126" s="188">
        <f t="shared" si="22"/>
        <v>0</v>
      </c>
      <c r="AS126" s="188">
        <f t="shared" si="22"/>
        <v>0</v>
      </c>
      <c r="AT126" s="188">
        <f t="shared" si="22"/>
        <v>0</v>
      </c>
      <c r="AU126" s="188">
        <f t="shared" si="22"/>
        <v>0</v>
      </c>
      <c r="AV126" s="188" t="e">
        <f t="shared" si="22"/>
        <v>#VALUE!</v>
      </c>
      <c r="AW126" s="188">
        <f t="shared" si="22"/>
        <v>0</v>
      </c>
      <c r="AX126" s="188">
        <f t="shared" si="22"/>
        <v>0</v>
      </c>
      <c r="AY126" s="188">
        <f t="shared" si="22"/>
        <v>0</v>
      </c>
      <c r="AZ126" s="188">
        <f t="shared" si="22"/>
        <v>0</v>
      </c>
      <c r="BA126" s="188">
        <f t="shared" si="22"/>
        <v>0</v>
      </c>
      <c r="BB126" s="188">
        <f t="shared" si="22"/>
        <v>0</v>
      </c>
      <c r="BC126" s="188">
        <f t="shared" si="22"/>
        <v>0</v>
      </c>
      <c r="BD126" s="188">
        <f t="shared" si="22"/>
        <v>0</v>
      </c>
      <c r="BE126" s="188">
        <f t="shared" si="22"/>
        <v>0</v>
      </c>
      <c r="BF126" s="220">
        <f t="shared" si="22"/>
        <v>0</v>
      </c>
      <c r="BG126" s="220"/>
    </row>
    <row r="127" spans="1:59" ht="21.75" customHeight="1">
      <c r="A127" s="281"/>
      <c r="B127" s="273"/>
      <c r="C127" s="273"/>
      <c r="D127" s="187"/>
      <c r="E127" s="188">
        <f>E133+E135+E137+E139+E141+E143+E145+E147+E149+E151+E153+E155+E157+E159+E161+E163+E165+E167+E169+E171+E173+E175+E177+E179+E181+E183+E185+E187+E189+E191+E193+E195</f>
        <v>0</v>
      </c>
      <c r="F127" s="188">
        <f t="shared" si="22"/>
        <v>0</v>
      </c>
      <c r="G127" s="188">
        <f t="shared" si="22"/>
        <v>0</v>
      </c>
      <c r="H127" s="188">
        <f t="shared" si="22"/>
        <v>0</v>
      </c>
      <c r="I127" s="188">
        <f t="shared" si="22"/>
        <v>0</v>
      </c>
      <c r="J127" s="188">
        <f t="shared" si="22"/>
        <v>0</v>
      </c>
      <c r="K127" s="188">
        <f t="shared" si="22"/>
        <v>0</v>
      </c>
      <c r="L127" s="188">
        <f t="shared" si="22"/>
        <v>0</v>
      </c>
      <c r="M127" s="188">
        <f t="shared" si="22"/>
        <v>0</v>
      </c>
      <c r="N127" s="188">
        <f t="shared" si="22"/>
        <v>0</v>
      </c>
      <c r="O127" s="188">
        <f t="shared" si="22"/>
        <v>0</v>
      </c>
      <c r="P127" s="188">
        <f t="shared" si="22"/>
        <v>0</v>
      </c>
      <c r="Q127" s="188">
        <f t="shared" si="22"/>
        <v>0</v>
      </c>
      <c r="R127" s="188">
        <f t="shared" si="22"/>
        <v>0</v>
      </c>
      <c r="S127" s="188">
        <f t="shared" si="22"/>
        <v>0</v>
      </c>
      <c r="T127" s="188">
        <f t="shared" si="22"/>
        <v>0</v>
      </c>
      <c r="U127" s="188">
        <f t="shared" si="22"/>
        <v>1</v>
      </c>
      <c r="V127" s="188">
        <f t="shared" si="22"/>
        <v>0</v>
      </c>
      <c r="W127" s="188">
        <f t="shared" si="22"/>
        <v>0</v>
      </c>
      <c r="X127" s="188">
        <f t="shared" si="22"/>
        <v>0</v>
      </c>
      <c r="Y127" s="188">
        <f t="shared" si="22"/>
        <v>0</v>
      </c>
      <c r="Z127" s="188">
        <f t="shared" si="22"/>
        <v>0</v>
      </c>
      <c r="AA127" s="188">
        <f t="shared" si="22"/>
        <v>0</v>
      </c>
      <c r="AB127" s="188">
        <f t="shared" si="22"/>
        <v>0</v>
      </c>
      <c r="AC127" s="188">
        <f t="shared" si="22"/>
        <v>0</v>
      </c>
      <c r="AD127" s="188">
        <f t="shared" si="22"/>
        <v>0</v>
      </c>
      <c r="AE127" s="188">
        <f t="shared" si="22"/>
        <v>1</v>
      </c>
      <c r="AF127" s="188">
        <f t="shared" si="22"/>
        <v>0</v>
      </c>
      <c r="AG127" s="188">
        <f t="shared" si="22"/>
        <v>0</v>
      </c>
      <c r="AH127" s="188">
        <f t="shared" si="22"/>
        <v>0</v>
      </c>
      <c r="AI127" s="188">
        <f t="shared" si="22"/>
        <v>0</v>
      </c>
      <c r="AJ127" s="188">
        <f t="shared" si="22"/>
        <v>0</v>
      </c>
      <c r="AK127" s="188">
        <f t="shared" si="22"/>
        <v>1</v>
      </c>
      <c r="AL127" s="188">
        <f t="shared" si="22"/>
        <v>0</v>
      </c>
      <c r="AM127" s="188">
        <f t="shared" si="22"/>
        <v>0</v>
      </c>
      <c r="AN127" s="188">
        <f t="shared" si="22"/>
        <v>0</v>
      </c>
      <c r="AO127" s="188">
        <f t="shared" si="22"/>
        <v>0</v>
      </c>
      <c r="AP127" s="188">
        <f t="shared" si="22"/>
        <v>1</v>
      </c>
      <c r="AQ127" s="188">
        <f t="shared" si="22"/>
        <v>0</v>
      </c>
      <c r="AR127" s="188">
        <f t="shared" si="22"/>
        <v>0</v>
      </c>
      <c r="AS127" s="188">
        <f t="shared" si="22"/>
        <v>0</v>
      </c>
      <c r="AT127" s="188">
        <f t="shared" si="22"/>
        <v>0</v>
      </c>
      <c r="AU127" s="188">
        <f t="shared" si="22"/>
        <v>0</v>
      </c>
      <c r="AV127" s="188">
        <f t="shared" si="22"/>
        <v>1</v>
      </c>
      <c r="AW127" s="188">
        <f t="shared" si="22"/>
        <v>0</v>
      </c>
      <c r="AX127" s="188">
        <f t="shared" si="22"/>
        <v>0</v>
      </c>
      <c r="AY127" s="188">
        <f t="shared" si="22"/>
        <v>0</v>
      </c>
      <c r="AZ127" s="188">
        <f t="shared" si="22"/>
        <v>0</v>
      </c>
      <c r="BA127" s="188">
        <f t="shared" si="22"/>
        <v>0</v>
      </c>
      <c r="BB127" s="188">
        <f t="shared" si="22"/>
        <v>0</v>
      </c>
      <c r="BC127" s="188">
        <f t="shared" si="22"/>
        <v>0</v>
      </c>
      <c r="BD127" s="188">
        <f t="shared" si="22"/>
        <v>0</v>
      </c>
      <c r="BE127" s="188">
        <f t="shared" si="22"/>
        <v>0</v>
      </c>
      <c r="BF127" s="220">
        <f t="shared" si="22"/>
        <v>5</v>
      </c>
      <c r="BG127" s="220"/>
    </row>
    <row r="128" spans="1:59" ht="15.75" customHeight="1">
      <c r="A128" s="281"/>
      <c r="B128" s="273" t="s">
        <v>180</v>
      </c>
      <c r="C128" s="273" t="s">
        <v>181</v>
      </c>
      <c r="D128" s="187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>
        <v>0</v>
      </c>
      <c r="X128" s="188">
        <v>0</v>
      </c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99"/>
      <c r="AL128" s="188"/>
      <c r="AM128" s="188"/>
      <c r="AN128" s="188"/>
      <c r="AO128" s="188"/>
      <c r="AP128" s="188"/>
      <c r="AQ128" s="188"/>
      <c r="AR128" s="199"/>
      <c r="AS128" s="188"/>
      <c r="AT128" s="188"/>
      <c r="AU128" s="188"/>
      <c r="AV128" s="188"/>
      <c r="AW128" s="203">
        <v>0</v>
      </c>
      <c r="AX128" s="203">
        <v>0</v>
      </c>
      <c r="AY128" s="203">
        <v>0</v>
      </c>
      <c r="AZ128" s="203">
        <v>0</v>
      </c>
      <c r="BA128" s="203">
        <v>0</v>
      </c>
      <c r="BB128" s="203">
        <v>0</v>
      </c>
      <c r="BC128" s="203">
        <v>0</v>
      </c>
      <c r="BD128" s="203">
        <v>0</v>
      </c>
      <c r="BE128" s="203">
        <v>0</v>
      </c>
      <c r="BF128" s="222">
        <f aca="true" t="shared" si="23" ref="BF128:BF134">SUM(E128:BE128)</f>
        <v>0</v>
      </c>
      <c r="BG128" s="218"/>
    </row>
    <row r="129" spans="1:59" ht="13.5" customHeight="1">
      <c r="A129" s="281"/>
      <c r="B129" s="273"/>
      <c r="C129" s="273"/>
      <c r="D129" s="187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>
        <v>0</v>
      </c>
      <c r="X129" s="188">
        <v>0</v>
      </c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99"/>
      <c r="AL129" s="188"/>
      <c r="AM129" s="188"/>
      <c r="AN129" s="188"/>
      <c r="AO129" s="188"/>
      <c r="AP129" s="188"/>
      <c r="AQ129" s="188"/>
      <c r="AR129" s="199"/>
      <c r="AS129" s="188"/>
      <c r="AT129" s="188"/>
      <c r="AU129" s="188"/>
      <c r="AV129" s="188"/>
      <c r="AW129" s="203">
        <v>0</v>
      </c>
      <c r="AX129" s="203">
        <v>0</v>
      </c>
      <c r="AY129" s="203">
        <v>0</v>
      </c>
      <c r="AZ129" s="203">
        <v>0</v>
      </c>
      <c r="BA129" s="203">
        <v>0</v>
      </c>
      <c r="BB129" s="203">
        <v>0</v>
      </c>
      <c r="BC129" s="203">
        <v>0</v>
      </c>
      <c r="BD129" s="203">
        <v>0</v>
      </c>
      <c r="BE129" s="203">
        <v>0</v>
      </c>
      <c r="BF129" s="222">
        <f t="shared" si="23"/>
        <v>0</v>
      </c>
      <c r="BG129" s="218"/>
    </row>
    <row r="130" spans="1:59" ht="19.5" customHeight="1">
      <c r="A130" s="281"/>
      <c r="B130" s="273" t="s">
        <v>200</v>
      </c>
      <c r="C130" s="258" t="s">
        <v>43</v>
      </c>
      <c r="D130" s="187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>
        <v>0</v>
      </c>
      <c r="X130" s="188">
        <v>0</v>
      </c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99"/>
      <c r="AS130" s="188"/>
      <c r="AT130" s="188"/>
      <c r="AU130" s="188"/>
      <c r="AV130" s="188"/>
      <c r="AW130" s="203">
        <v>0</v>
      </c>
      <c r="AX130" s="203">
        <v>0</v>
      </c>
      <c r="AY130" s="203">
        <v>0</v>
      </c>
      <c r="AZ130" s="203">
        <v>0</v>
      </c>
      <c r="BA130" s="203">
        <v>0</v>
      </c>
      <c r="BB130" s="203">
        <v>0</v>
      </c>
      <c r="BC130" s="203">
        <v>0</v>
      </c>
      <c r="BD130" s="203">
        <v>0</v>
      </c>
      <c r="BE130" s="203">
        <v>0</v>
      </c>
      <c r="BF130" s="222">
        <f t="shared" si="23"/>
        <v>0</v>
      </c>
      <c r="BG130" s="218"/>
    </row>
    <row r="131" spans="1:59" s="193" customFormat="1" ht="19.5" customHeight="1">
      <c r="A131" s="281"/>
      <c r="B131" s="273"/>
      <c r="C131" s="258"/>
      <c r="D131" s="187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>
        <v>0</v>
      </c>
      <c r="X131" s="188">
        <v>0</v>
      </c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99"/>
      <c r="AS131" s="188"/>
      <c r="AT131" s="188"/>
      <c r="AU131" s="188"/>
      <c r="AV131" s="188"/>
      <c r="AW131" s="203">
        <v>0</v>
      </c>
      <c r="AX131" s="203">
        <v>0</v>
      </c>
      <c r="AY131" s="203">
        <v>0</v>
      </c>
      <c r="AZ131" s="203">
        <v>0</v>
      </c>
      <c r="BA131" s="203">
        <v>0</v>
      </c>
      <c r="BB131" s="203">
        <v>0</v>
      </c>
      <c r="BC131" s="203">
        <v>0</v>
      </c>
      <c r="BD131" s="203">
        <v>0</v>
      </c>
      <c r="BE131" s="203">
        <v>0</v>
      </c>
      <c r="BF131" s="222">
        <f t="shared" si="23"/>
        <v>0</v>
      </c>
      <c r="BG131" s="218"/>
    </row>
    <row r="132" spans="1:59" ht="19.5" customHeight="1">
      <c r="A132" s="281"/>
      <c r="B132" s="276" t="s">
        <v>44</v>
      </c>
      <c r="C132" s="266" t="s">
        <v>89</v>
      </c>
      <c r="D132" s="187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>
        <v>0</v>
      </c>
      <c r="X132" s="188">
        <v>0</v>
      </c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>
        <v>0</v>
      </c>
      <c r="AX132" s="188">
        <v>0</v>
      </c>
      <c r="AY132" s="188">
        <v>0</v>
      </c>
      <c r="AZ132" s="188">
        <v>0</v>
      </c>
      <c r="BA132" s="188">
        <v>0</v>
      </c>
      <c r="BB132" s="188">
        <v>0</v>
      </c>
      <c r="BC132" s="188">
        <v>0</v>
      </c>
      <c r="BD132" s="188">
        <v>0</v>
      </c>
      <c r="BE132" s="188">
        <v>0</v>
      </c>
      <c r="BF132" s="220">
        <f t="shared" si="23"/>
        <v>0</v>
      </c>
      <c r="BG132" s="218"/>
    </row>
    <row r="133" spans="1:59" s="193" customFormat="1" ht="19.5" customHeight="1">
      <c r="A133" s="281"/>
      <c r="B133" s="276"/>
      <c r="C133" s="266"/>
      <c r="D133" s="187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>
        <v>0</v>
      </c>
      <c r="X133" s="188">
        <v>0</v>
      </c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>
        <v>0</v>
      </c>
      <c r="AX133" s="188">
        <v>0</v>
      </c>
      <c r="AY133" s="188">
        <v>0</v>
      </c>
      <c r="AZ133" s="188">
        <v>0</v>
      </c>
      <c r="BA133" s="188">
        <v>0</v>
      </c>
      <c r="BB133" s="188">
        <v>0</v>
      </c>
      <c r="BC133" s="188">
        <v>0</v>
      </c>
      <c r="BD133" s="188">
        <v>0</v>
      </c>
      <c r="BE133" s="188">
        <v>0</v>
      </c>
      <c r="BF133" s="220">
        <f t="shared" si="23"/>
        <v>0</v>
      </c>
      <c r="BG133" s="218"/>
    </row>
    <row r="134" spans="1:59" ht="19.5" customHeight="1">
      <c r="A134" s="281"/>
      <c r="B134" s="266" t="s">
        <v>201</v>
      </c>
      <c r="C134" s="266" t="s">
        <v>96</v>
      </c>
      <c r="D134" s="187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>
        <v>0</v>
      </c>
      <c r="X134" s="188">
        <v>0</v>
      </c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>
        <v>0</v>
      </c>
      <c r="AX134" s="188">
        <v>0</v>
      </c>
      <c r="AY134" s="188">
        <v>0</v>
      </c>
      <c r="AZ134" s="188">
        <v>0</v>
      </c>
      <c r="BA134" s="188">
        <v>0</v>
      </c>
      <c r="BB134" s="188">
        <v>0</v>
      </c>
      <c r="BC134" s="188">
        <v>0</v>
      </c>
      <c r="BD134" s="188">
        <v>0</v>
      </c>
      <c r="BE134" s="188">
        <v>0</v>
      </c>
      <c r="BF134" s="220">
        <f t="shared" si="23"/>
        <v>0</v>
      </c>
      <c r="BG134" s="218"/>
    </row>
    <row r="135" spans="1:59" ht="19.5" customHeight="1">
      <c r="A135" s="281"/>
      <c r="B135" s="266"/>
      <c r="C135" s="266"/>
      <c r="D135" s="187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>
        <v>0</v>
      </c>
      <c r="X135" s="188">
        <v>0</v>
      </c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>
        <v>0</v>
      </c>
      <c r="AX135" s="188">
        <v>0</v>
      </c>
      <c r="AY135" s="188">
        <v>0</v>
      </c>
      <c r="AZ135" s="188">
        <v>0</v>
      </c>
      <c r="BA135" s="188">
        <v>0</v>
      </c>
      <c r="BB135" s="188">
        <v>0</v>
      </c>
      <c r="BC135" s="188">
        <v>0</v>
      </c>
      <c r="BD135" s="188">
        <v>0</v>
      </c>
      <c r="BE135" s="188">
        <v>0</v>
      </c>
      <c r="BF135" s="220">
        <f aca="true" t="shared" si="24" ref="BF135:BF198">SUM(E135:BE135)</f>
        <v>0</v>
      </c>
      <c r="BG135" s="218"/>
    </row>
    <row r="136" spans="1:59" s="193" customFormat="1" ht="19.5" customHeight="1">
      <c r="A136" s="281"/>
      <c r="B136" s="266" t="s">
        <v>202</v>
      </c>
      <c r="C136" s="266" t="s">
        <v>300</v>
      </c>
      <c r="D136" s="187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 t="s">
        <v>304</v>
      </c>
      <c r="V136" s="188"/>
      <c r="W136" s="188">
        <v>0</v>
      </c>
      <c r="X136" s="188">
        <v>0</v>
      </c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>
        <v>0</v>
      </c>
      <c r="AX136" s="188">
        <v>0</v>
      </c>
      <c r="AY136" s="188">
        <v>0</v>
      </c>
      <c r="AZ136" s="188">
        <v>0</v>
      </c>
      <c r="BA136" s="188">
        <v>0</v>
      </c>
      <c r="BB136" s="188">
        <v>0</v>
      </c>
      <c r="BC136" s="188">
        <v>0</v>
      </c>
      <c r="BD136" s="188">
        <v>0</v>
      </c>
      <c r="BE136" s="188">
        <v>0</v>
      </c>
      <c r="BF136" s="220">
        <f t="shared" si="24"/>
        <v>0</v>
      </c>
      <c r="BG136" s="218"/>
    </row>
    <row r="137" spans="1:59" s="193" customFormat="1" ht="19.5" customHeight="1">
      <c r="A137" s="281"/>
      <c r="B137" s="266"/>
      <c r="C137" s="266"/>
      <c r="D137" s="187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>
        <v>1</v>
      </c>
      <c r="V137" s="188"/>
      <c r="W137" s="188">
        <v>0</v>
      </c>
      <c r="X137" s="188">
        <v>0</v>
      </c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>
        <v>0</v>
      </c>
      <c r="AX137" s="188">
        <v>0</v>
      </c>
      <c r="AY137" s="188">
        <v>0</v>
      </c>
      <c r="AZ137" s="188">
        <v>0</v>
      </c>
      <c r="BA137" s="188">
        <v>0</v>
      </c>
      <c r="BB137" s="188">
        <v>0</v>
      </c>
      <c r="BC137" s="188">
        <v>0</v>
      </c>
      <c r="BD137" s="188">
        <v>0</v>
      </c>
      <c r="BE137" s="188">
        <v>0</v>
      </c>
      <c r="BF137" s="220">
        <f t="shared" si="24"/>
        <v>1</v>
      </c>
      <c r="BG137" s="218" t="s">
        <v>305</v>
      </c>
    </row>
    <row r="138" spans="1:59" ht="24.75" customHeight="1">
      <c r="A138" s="281"/>
      <c r="B138" s="285" t="s">
        <v>203</v>
      </c>
      <c r="C138" s="286" t="str">
        <f>'[2]УП (2)'!B33</f>
        <v>Техническое оснащение и организация рабочего места</v>
      </c>
      <c r="D138" s="202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188"/>
      <c r="W138" s="188">
        <v>0</v>
      </c>
      <c r="X138" s="188">
        <v>0</v>
      </c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188"/>
      <c r="AV138" s="188"/>
      <c r="AW138" s="188">
        <v>0</v>
      </c>
      <c r="AX138" s="188">
        <v>0</v>
      </c>
      <c r="AY138" s="188">
        <v>0</v>
      </c>
      <c r="AZ138" s="188">
        <v>0</v>
      </c>
      <c r="BA138" s="188">
        <v>0</v>
      </c>
      <c r="BB138" s="188">
        <v>0</v>
      </c>
      <c r="BC138" s="188">
        <v>0</v>
      </c>
      <c r="BD138" s="188">
        <v>0</v>
      </c>
      <c r="BE138" s="188">
        <v>0</v>
      </c>
      <c r="BF138" s="220">
        <f t="shared" si="24"/>
        <v>0</v>
      </c>
      <c r="BG138" s="218"/>
    </row>
    <row r="139" spans="1:59" ht="15.75">
      <c r="A139" s="281"/>
      <c r="B139" s="285"/>
      <c r="C139" s="286"/>
      <c r="D139" s="202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188"/>
      <c r="W139" s="188">
        <v>0</v>
      </c>
      <c r="X139" s="188">
        <v>0</v>
      </c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188"/>
      <c r="AV139" s="188"/>
      <c r="AW139" s="188">
        <v>0</v>
      </c>
      <c r="AX139" s="188">
        <v>0</v>
      </c>
      <c r="AY139" s="188">
        <v>0</v>
      </c>
      <c r="AZ139" s="188">
        <v>0</v>
      </c>
      <c r="BA139" s="188">
        <v>0</v>
      </c>
      <c r="BB139" s="188">
        <v>0</v>
      </c>
      <c r="BC139" s="188">
        <v>0</v>
      </c>
      <c r="BD139" s="188">
        <v>0</v>
      </c>
      <c r="BE139" s="188">
        <v>0</v>
      </c>
      <c r="BF139" s="220">
        <f t="shared" si="24"/>
        <v>0</v>
      </c>
      <c r="BG139" s="218"/>
    </row>
    <row r="140" spans="1:59" s="185" customFormat="1" ht="21.75" customHeight="1">
      <c r="A140" s="281"/>
      <c r="B140" s="285" t="s">
        <v>47</v>
      </c>
      <c r="C140" s="287" t="str">
        <f>'[2]УП (2)'!B34</f>
        <v>Экономические и правовые основы производственной деятельности</v>
      </c>
      <c r="D140" s="202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188"/>
      <c r="W140" s="188">
        <v>0</v>
      </c>
      <c r="X140" s="188">
        <v>0</v>
      </c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188"/>
      <c r="AV140" s="188"/>
      <c r="AW140" s="188">
        <v>0</v>
      </c>
      <c r="AX140" s="188">
        <v>0</v>
      </c>
      <c r="AY140" s="188">
        <v>0</v>
      </c>
      <c r="AZ140" s="188">
        <v>0</v>
      </c>
      <c r="BA140" s="188">
        <v>0</v>
      </c>
      <c r="BB140" s="188">
        <v>0</v>
      </c>
      <c r="BC140" s="188">
        <v>0</v>
      </c>
      <c r="BD140" s="188">
        <v>0</v>
      </c>
      <c r="BE140" s="188">
        <v>0</v>
      </c>
      <c r="BF140" s="220">
        <f t="shared" si="24"/>
        <v>0</v>
      </c>
      <c r="BG140" s="218"/>
    </row>
    <row r="141" spans="1:59" ht="22.5" customHeight="1">
      <c r="A141" s="281"/>
      <c r="B141" s="285"/>
      <c r="C141" s="287"/>
      <c r="D141" s="202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188"/>
      <c r="W141" s="188">
        <v>0</v>
      </c>
      <c r="X141" s="188">
        <v>0</v>
      </c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188"/>
      <c r="AV141" s="188"/>
      <c r="AW141" s="188">
        <v>0</v>
      </c>
      <c r="AX141" s="188">
        <v>0</v>
      </c>
      <c r="AY141" s="188">
        <v>0</v>
      </c>
      <c r="AZ141" s="188">
        <v>0</v>
      </c>
      <c r="BA141" s="188">
        <v>0</v>
      </c>
      <c r="BB141" s="188">
        <v>0</v>
      </c>
      <c r="BC141" s="188">
        <v>0</v>
      </c>
      <c r="BD141" s="188">
        <v>0</v>
      </c>
      <c r="BE141" s="188">
        <v>0</v>
      </c>
      <c r="BF141" s="220">
        <f t="shared" si="24"/>
        <v>0</v>
      </c>
      <c r="BG141" s="218"/>
    </row>
    <row r="142" spans="1:59" ht="15.75">
      <c r="A142" s="281"/>
      <c r="B142" s="288" t="s">
        <v>204</v>
      </c>
      <c r="C142" s="289" t="s">
        <v>96</v>
      </c>
      <c r="D142" s="202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188"/>
      <c r="W142" s="188">
        <v>0</v>
      </c>
      <c r="X142" s="188">
        <v>0</v>
      </c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188"/>
      <c r="AV142" s="188"/>
      <c r="AW142" s="188">
        <v>0</v>
      </c>
      <c r="AX142" s="188">
        <v>0</v>
      </c>
      <c r="AY142" s="188">
        <v>0</v>
      </c>
      <c r="AZ142" s="188">
        <v>0</v>
      </c>
      <c r="BA142" s="188">
        <v>0</v>
      </c>
      <c r="BB142" s="188">
        <v>0</v>
      </c>
      <c r="BC142" s="188">
        <v>0</v>
      </c>
      <c r="BD142" s="188">
        <v>0</v>
      </c>
      <c r="BE142" s="188">
        <v>0</v>
      </c>
      <c r="BF142" s="220">
        <f t="shared" si="24"/>
        <v>0</v>
      </c>
      <c r="BG142" s="218"/>
    </row>
    <row r="143" spans="1:59" ht="15.75">
      <c r="A143" s="281"/>
      <c r="B143" s="288"/>
      <c r="C143" s="289"/>
      <c r="D143" s="202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188"/>
      <c r="W143" s="188">
        <v>0</v>
      </c>
      <c r="X143" s="188">
        <v>0</v>
      </c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188"/>
      <c r="AV143" s="188"/>
      <c r="AW143" s="188">
        <v>0</v>
      </c>
      <c r="AX143" s="188">
        <v>0</v>
      </c>
      <c r="AY143" s="188">
        <v>0</v>
      </c>
      <c r="AZ143" s="188">
        <v>0</v>
      </c>
      <c r="BA143" s="188">
        <v>0</v>
      </c>
      <c r="BB143" s="188">
        <v>0</v>
      </c>
      <c r="BC143" s="188">
        <v>0</v>
      </c>
      <c r="BD143" s="188">
        <v>0</v>
      </c>
      <c r="BE143" s="188">
        <v>0</v>
      </c>
      <c r="BF143" s="220">
        <f t="shared" si="24"/>
        <v>0</v>
      </c>
      <c r="BG143" s="218"/>
    </row>
    <row r="144" spans="1:59" ht="18.75" customHeight="1">
      <c r="A144" s="281"/>
      <c r="B144" s="288" t="s">
        <v>205</v>
      </c>
      <c r="C144" s="288" t="s">
        <v>90</v>
      </c>
      <c r="D144" s="202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188"/>
      <c r="W144" s="188">
        <v>0</v>
      </c>
      <c r="X144" s="188">
        <v>0</v>
      </c>
      <c r="Y144" s="203"/>
      <c r="Z144" s="203"/>
      <c r="AA144" s="203"/>
      <c r="AB144" s="203"/>
      <c r="AC144" s="203"/>
      <c r="AD144" s="203"/>
      <c r="AE144" s="203" t="s">
        <v>304</v>
      </c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188"/>
      <c r="AV144" s="188"/>
      <c r="AW144" s="188">
        <v>0</v>
      </c>
      <c r="AX144" s="188">
        <v>0</v>
      </c>
      <c r="AY144" s="188">
        <v>0</v>
      </c>
      <c r="AZ144" s="188">
        <v>0</v>
      </c>
      <c r="BA144" s="188">
        <v>0</v>
      </c>
      <c r="BB144" s="188">
        <v>0</v>
      </c>
      <c r="BC144" s="188">
        <v>0</v>
      </c>
      <c r="BD144" s="188">
        <v>0</v>
      </c>
      <c r="BE144" s="188">
        <v>0</v>
      </c>
      <c r="BF144" s="220">
        <f t="shared" si="24"/>
        <v>0</v>
      </c>
      <c r="BG144" s="218"/>
    </row>
    <row r="145" spans="1:59" ht="15.75">
      <c r="A145" s="281"/>
      <c r="B145" s="288"/>
      <c r="C145" s="288"/>
      <c r="D145" s="202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188"/>
      <c r="W145" s="188">
        <v>0</v>
      </c>
      <c r="X145" s="188">
        <v>0</v>
      </c>
      <c r="Y145" s="203"/>
      <c r="Z145" s="203"/>
      <c r="AA145" s="203"/>
      <c r="AB145" s="203"/>
      <c r="AC145" s="203"/>
      <c r="AD145" s="203"/>
      <c r="AE145" s="203">
        <v>1</v>
      </c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188"/>
      <c r="AV145" s="188"/>
      <c r="AW145" s="188">
        <v>0</v>
      </c>
      <c r="AX145" s="188">
        <v>0</v>
      </c>
      <c r="AY145" s="188">
        <v>0</v>
      </c>
      <c r="AZ145" s="188">
        <v>0</v>
      </c>
      <c r="BA145" s="188">
        <v>0</v>
      </c>
      <c r="BB145" s="188">
        <v>0</v>
      </c>
      <c r="BC145" s="188">
        <v>0</v>
      </c>
      <c r="BD145" s="188">
        <v>0</v>
      </c>
      <c r="BE145" s="188">
        <v>0</v>
      </c>
      <c r="BF145" s="220">
        <f t="shared" si="24"/>
        <v>1</v>
      </c>
      <c r="BG145" s="218" t="s">
        <v>305</v>
      </c>
    </row>
    <row r="146" spans="1:59" ht="16.5" customHeight="1">
      <c r="A146" s="281"/>
      <c r="B146" s="285" t="s">
        <v>206</v>
      </c>
      <c r="C146" s="285" t="s">
        <v>50</v>
      </c>
      <c r="D146" s="202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188"/>
      <c r="W146" s="188">
        <v>0</v>
      </c>
      <c r="X146" s="188">
        <v>0</v>
      </c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188"/>
      <c r="AV146" s="188"/>
      <c r="AW146" s="188">
        <v>0</v>
      </c>
      <c r="AX146" s="188">
        <v>0</v>
      </c>
      <c r="AY146" s="188">
        <v>0</v>
      </c>
      <c r="AZ146" s="188">
        <v>0</v>
      </c>
      <c r="BA146" s="188">
        <v>0</v>
      </c>
      <c r="BB146" s="188">
        <v>0</v>
      </c>
      <c r="BC146" s="188">
        <v>0</v>
      </c>
      <c r="BD146" s="188">
        <v>0</v>
      </c>
      <c r="BE146" s="188">
        <v>0</v>
      </c>
      <c r="BF146" s="220">
        <f t="shared" si="24"/>
        <v>0</v>
      </c>
      <c r="BG146" s="218"/>
    </row>
    <row r="147" spans="1:59" ht="15.75">
      <c r="A147" s="281"/>
      <c r="B147" s="285"/>
      <c r="C147" s="285"/>
      <c r="D147" s="202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188"/>
      <c r="W147" s="188">
        <v>0</v>
      </c>
      <c r="X147" s="188">
        <v>0</v>
      </c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188"/>
      <c r="AV147" s="188"/>
      <c r="AW147" s="188">
        <v>0</v>
      </c>
      <c r="AX147" s="188">
        <v>0</v>
      </c>
      <c r="AY147" s="188">
        <v>0</v>
      </c>
      <c r="AZ147" s="188">
        <v>0</v>
      </c>
      <c r="BA147" s="188">
        <v>0</v>
      </c>
      <c r="BB147" s="188">
        <v>0</v>
      </c>
      <c r="BC147" s="188">
        <v>0</v>
      </c>
      <c r="BD147" s="188">
        <v>0</v>
      </c>
      <c r="BE147" s="188">
        <v>0</v>
      </c>
      <c r="BF147" s="220">
        <f t="shared" si="24"/>
        <v>0</v>
      </c>
      <c r="BG147" s="218"/>
    </row>
    <row r="148" spans="1:59" ht="15.75">
      <c r="A148" s="281"/>
      <c r="B148" s="285" t="s">
        <v>51</v>
      </c>
      <c r="C148" s="286" t="s">
        <v>52</v>
      </c>
      <c r="D148" s="202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188"/>
      <c r="W148" s="188">
        <v>0</v>
      </c>
      <c r="X148" s="188">
        <v>0</v>
      </c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188"/>
      <c r="AV148" s="188"/>
      <c r="AW148" s="188">
        <v>0</v>
      </c>
      <c r="AX148" s="188">
        <v>0</v>
      </c>
      <c r="AY148" s="188">
        <v>0</v>
      </c>
      <c r="AZ148" s="188">
        <v>0</v>
      </c>
      <c r="BA148" s="188">
        <v>0</v>
      </c>
      <c r="BB148" s="188">
        <v>0</v>
      </c>
      <c r="BC148" s="188">
        <v>0</v>
      </c>
      <c r="BD148" s="188">
        <v>0</v>
      </c>
      <c r="BE148" s="188">
        <v>0</v>
      </c>
      <c r="BF148" s="220">
        <f t="shared" si="24"/>
        <v>0</v>
      </c>
      <c r="BG148" s="218"/>
    </row>
    <row r="149" spans="1:59" ht="15.75">
      <c r="A149" s="281"/>
      <c r="B149" s="285"/>
      <c r="C149" s="286"/>
      <c r="D149" s="202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188"/>
      <c r="W149" s="188">
        <v>0</v>
      </c>
      <c r="X149" s="188">
        <v>0</v>
      </c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188"/>
      <c r="AV149" s="188"/>
      <c r="AW149" s="188">
        <v>0</v>
      </c>
      <c r="AX149" s="188">
        <v>0</v>
      </c>
      <c r="AY149" s="188">
        <v>0</v>
      </c>
      <c r="AZ149" s="188">
        <v>0</v>
      </c>
      <c r="BA149" s="188">
        <v>0</v>
      </c>
      <c r="BB149" s="188">
        <v>0</v>
      </c>
      <c r="BC149" s="188">
        <v>0</v>
      </c>
      <c r="BD149" s="188">
        <v>0</v>
      </c>
      <c r="BE149" s="188">
        <v>0</v>
      </c>
      <c r="BF149" s="220">
        <f t="shared" si="24"/>
        <v>0</v>
      </c>
      <c r="BG149" s="218"/>
    </row>
    <row r="150" spans="1:59" ht="16.5" customHeight="1">
      <c r="A150" s="281"/>
      <c r="B150" s="288" t="s">
        <v>207</v>
      </c>
      <c r="C150" s="289" t="s">
        <v>96</v>
      </c>
      <c r="D150" s="202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188"/>
      <c r="W150" s="188">
        <v>0</v>
      </c>
      <c r="X150" s="188">
        <v>0</v>
      </c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188"/>
      <c r="AV150" s="188"/>
      <c r="AW150" s="188">
        <v>0</v>
      </c>
      <c r="AX150" s="188">
        <v>0</v>
      </c>
      <c r="AY150" s="188">
        <v>0</v>
      </c>
      <c r="AZ150" s="188">
        <v>0</v>
      </c>
      <c r="BA150" s="188">
        <v>0</v>
      </c>
      <c r="BB150" s="188">
        <v>0</v>
      </c>
      <c r="BC150" s="188">
        <v>0</v>
      </c>
      <c r="BD150" s="188">
        <v>0</v>
      </c>
      <c r="BE150" s="188">
        <v>0</v>
      </c>
      <c r="BF150" s="220">
        <f t="shared" si="24"/>
        <v>0</v>
      </c>
      <c r="BG150" s="218"/>
    </row>
    <row r="151" spans="1:59" ht="15.75">
      <c r="A151" s="281"/>
      <c r="B151" s="288"/>
      <c r="C151" s="286"/>
      <c r="D151" s="202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188"/>
      <c r="W151" s="188">
        <v>0</v>
      </c>
      <c r="X151" s="188">
        <v>0</v>
      </c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188"/>
      <c r="AV151" s="188"/>
      <c r="AW151" s="188">
        <v>0</v>
      </c>
      <c r="AX151" s="188">
        <v>0</v>
      </c>
      <c r="AY151" s="188">
        <v>0</v>
      </c>
      <c r="AZ151" s="188">
        <v>0</v>
      </c>
      <c r="BA151" s="188">
        <v>0</v>
      </c>
      <c r="BB151" s="188">
        <v>0</v>
      </c>
      <c r="BC151" s="188">
        <v>0</v>
      </c>
      <c r="BD151" s="188">
        <v>0</v>
      </c>
      <c r="BE151" s="188">
        <v>0</v>
      </c>
      <c r="BF151" s="220">
        <f t="shared" si="24"/>
        <v>0</v>
      </c>
      <c r="BG151" s="218"/>
    </row>
    <row r="152" spans="1:59" ht="16.5" customHeight="1">
      <c r="A152" s="281"/>
      <c r="B152" s="288" t="s">
        <v>208</v>
      </c>
      <c r="C152" s="289" t="s">
        <v>90</v>
      </c>
      <c r="D152" s="202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188"/>
      <c r="W152" s="188">
        <v>0</v>
      </c>
      <c r="X152" s="188">
        <v>0</v>
      </c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 t="s">
        <v>304</v>
      </c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188"/>
      <c r="AV152" s="188"/>
      <c r="AW152" s="188">
        <v>0</v>
      </c>
      <c r="AX152" s="188">
        <v>0</v>
      </c>
      <c r="AY152" s="188">
        <v>0</v>
      </c>
      <c r="AZ152" s="188">
        <v>0</v>
      </c>
      <c r="BA152" s="188">
        <v>0</v>
      </c>
      <c r="BB152" s="188">
        <v>0</v>
      </c>
      <c r="BC152" s="188">
        <v>0</v>
      </c>
      <c r="BD152" s="188">
        <v>0</v>
      </c>
      <c r="BE152" s="188">
        <v>0</v>
      </c>
      <c r="BF152" s="220">
        <f t="shared" si="24"/>
        <v>0</v>
      </c>
      <c r="BG152" s="218"/>
    </row>
    <row r="153" spans="1:59" ht="15.75">
      <c r="A153" s="281"/>
      <c r="B153" s="288"/>
      <c r="C153" s="286"/>
      <c r="D153" s="202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188"/>
      <c r="W153" s="188">
        <v>0</v>
      </c>
      <c r="X153" s="188">
        <v>0</v>
      </c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>
        <v>1</v>
      </c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188"/>
      <c r="AV153" s="188"/>
      <c r="AW153" s="188">
        <v>0</v>
      </c>
      <c r="AX153" s="188">
        <v>0</v>
      </c>
      <c r="AY153" s="188">
        <v>0</v>
      </c>
      <c r="AZ153" s="188">
        <v>0</v>
      </c>
      <c r="BA153" s="188">
        <v>0</v>
      </c>
      <c r="BB153" s="188">
        <v>0</v>
      </c>
      <c r="BC153" s="188">
        <v>0</v>
      </c>
      <c r="BD153" s="188">
        <v>0</v>
      </c>
      <c r="BE153" s="188">
        <v>0</v>
      </c>
      <c r="BF153" s="220">
        <f t="shared" si="24"/>
        <v>1</v>
      </c>
      <c r="BG153" s="218" t="s">
        <v>305</v>
      </c>
    </row>
    <row r="154" spans="1:59" ht="15.75">
      <c r="A154" s="281"/>
      <c r="B154" s="285" t="s">
        <v>209</v>
      </c>
      <c r="C154" s="286" t="s">
        <v>55</v>
      </c>
      <c r="D154" s="202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188"/>
      <c r="W154" s="188">
        <v>0</v>
      </c>
      <c r="X154" s="188">
        <v>0</v>
      </c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188"/>
      <c r="AV154" s="188"/>
      <c r="AW154" s="188">
        <v>0</v>
      </c>
      <c r="AX154" s="188">
        <v>0</v>
      </c>
      <c r="AY154" s="188">
        <v>0</v>
      </c>
      <c r="AZ154" s="188">
        <v>0</v>
      </c>
      <c r="BA154" s="188">
        <v>0</v>
      </c>
      <c r="BB154" s="188">
        <v>0</v>
      </c>
      <c r="BC154" s="188">
        <v>0</v>
      </c>
      <c r="BD154" s="188">
        <v>0</v>
      </c>
      <c r="BE154" s="188">
        <v>0</v>
      </c>
      <c r="BF154" s="220">
        <f t="shared" si="24"/>
        <v>0</v>
      </c>
      <c r="BG154" s="218"/>
    </row>
    <row r="155" spans="1:59" ht="15.75">
      <c r="A155" s="281"/>
      <c r="B155" s="285"/>
      <c r="C155" s="286"/>
      <c r="D155" s="202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188"/>
      <c r="W155" s="188">
        <v>0</v>
      </c>
      <c r="X155" s="188">
        <v>0</v>
      </c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188"/>
      <c r="AV155" s="188"/>
      <c r="AW155" s="188">
        <v>0</v>
      </c>
      <c r="AX155" s="188">
        <v>0</v>
      </c>
      <c r="AY155" s="188">
        <v>0</v>
      </c>
      <c r="AZ155" s="188">
        <v>0</v>
      </c>
      <c r="BA155" s="188">
        <v>0</v>
      </c>
      <c r="BB155" s="188">
        <v>0</v>
      </c>
      <c r="BC155" s="188">
        <v>0</v>
      </c>
      <c r="BD155" s="188">
        <v>0</v>
      </c>
      <c r="BE155" s="188">
        <v>0</v>
      </c>
      <c r="BF155" s="220">
        <f t="shared" si="24"/>
        <v>0</v>
      </c>
      <c r="BG155" s="218"/>
    </row>
    <row r="156" spans="1:59" ht="15.75">
      <c r="A156" s="281"/>
      <c r="B156" s="285" t="s">
        <v>56</v>
      </c>
      <c r="C156" s="286" t="s">
        <v>57</v>
      </c>
      <c r="D156" s="202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188"/>
      <c r="W156" s="188">
        <v>0</v>
      </c>
      <c r="X156" s="188">
        <v>0</v>
      </c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188"/>
      <c r="AV156" s="188"/>
      <c r="AW156" s="188">
        <v>0</v>
      </c>
      <c r="AX156" s="188">
        <v>0</v>
      </c>
      <c r="AY156" s="188">
        <v>0</v>
      </c>
      <c r="AZ156" s="188">
        <v>0</v>
      </c>
      <c r="BA156" s="188">
        <v>0</v>
      </c>
      <c r="BB156" s="188">
        <v>0</v>
      </c>
      <c r="BC156" s="188">
        <v>0</v>
      </c>
      <c r="BD156" s="188">
        <v>0</v>
      </c>
      <c r="BE156" s="188">
        <v>0</v>
      </c>
      <c r="BF156" s="220">
        <f t="shared" si="24"/>
        <v>0</v>
      </c>
      <c r="BG156" s="218"/>
    </row>
    <row r="157" spans="1:59" ht="15.75">
      <c r="A157" s="281"/>
      <c r="B157" s="285"/>
      <c r="C157" s="286"/>
      <c r="D157" s="202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188"/>
      <c r="W157" s="188">
        <v>0</v>
      </c>
      <c r="X157" s="188">
        <v>0</v>
      </c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188"/>
      <c r="AV157" s="188"/>
      <c r="AW157" s="188">
        <v>0</v>
      </c>
      <c r="AX157" s="188">
        <v>0</v>
      </c>
      <c r="AY157" s="188">
        <v>0</v>
      </c>
      <c r="AZ157" s="188">
        <v>0</v>
      </c>
      <c r="BA157" s="188">
        <v>0</v>
      </c>
      <c r="BB157" s="188">
        <v>0</v>
      </c>
      <c r="BC157" s="188">
        <v>0</v>
      </c>
      <c r="BD157" s="188">
        <v>0</v>
      </c>
      <c r="BE157" s="188">
        <v>0</v>
      </c>
      <c r="BF157" s="220">
        <f t="shared" si="24"/>
        <v>0</v>
      </c>
      <c r="BG157" s="218"/>
    </row>
    <row r="158" spans="1:59" ht="15.75">
      <c r="A158" s="281"/>
      <c r="B158" s="288" t="s">
        <v>210</v>
      </c>
      <c r="C158" s="289" t="s">
        <v>96</v>
      </c>
      <c r="D158" s="202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188"/>
      <c r="W158" s="188">
        <v>0</v>
      </c>
      <c r="X158" s="188">
        <v>0</v>
      </c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188"/>
      <c r="AV158" s="188"/>
      <c r="AW158" s="188">
        <v>0</v>
      </c>
      <c r="AX158" s="188">
        <v>0</v>
      </c>
      <c r="AY158" s="188">
        <v>0</v>
      </c>
      <c r="AZ158" s="188">
        <v>0</v>
      </c>
      <c r="BA158" s="188">
        <v>0</v>
      </c>
      <c r="BB158" s="188">
        <v>0</v>
      </c>
      <c r="BC158" s="188">
        <v>0</v>
      </c>
      <c r="BD158" s="188">
        <v>0</v>
      </c>
      <c r="BE158" s="188">
        <v>0</v>
      </c>
      <c r="BF158" s="220">
        <f t="shared" si="24"/>
        <v>0</v>
      </c>
      <c r="BG158" s="218"/>
    </row>
    <row r="159" spans="1:59" ht="15.75">
      <c r="A159" s="281"/>
      <c r="B159" s="288"/>
      <c r="C159" s="289"/>
      <c r="D159" s="202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188"/>
      <c r="W159" s="188">
        <v>0</v>
      </c>
      <c r="X159" s="188">
        <v>0</v>
      </c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188"/>
      <c r="AV159" s="188"/>
      <c r="AW159" s="188">
        <v>0</v>
      </c>
      <c r="AX159" s="188">
        <v>0</v>
      </c>
      <c r="AY159" s="188">
        <v>0</v>
      </c>
      <c r="AZ159" s="188">
        <v>0</v>
      </c>
      <c r="BA159" s="188">
        <v>0</v>
      </c>
      <c r="BB159" s="188">
        <v>0</v>
      </c>
      <c r="BC159" s="188">
        <v>0</v>
      </c>
      <c r="BD159" s="188">
        <v>0</v>
      </c>
      <c r="BE159" s="188">
        <v>0</v>
      </c>
      <c r="BF159" s="220">
        <f t="shared" si="24"/>
        <v>0</v>
      </c>
      <c r="BG159" s="218"/>
    </row>
    <row r="160" spans="1:59" ht="20.25" customHeight="1">
      <c r="A160" s="281"/>
      <c r="B160" s="288" t="s">
        <v>211</v>
      </c>
      <c r="C160" s="289" t="s">
        <v>90</v>
      </c>
      <c r="D160" s="202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188"/>
      <c r="W160" s="188">
        <v>0</v>
      </c>
      <c r="X160" s="188">
        <v>0</v>
      </c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 t="s">
        <v>304</v>
      </c>
      <c r="AQ160" s="203"/>
      <c r="AR160" s="203"/>
      <c r="AS160" s="203"/>
      <c r="AT160" s="203"/>
      <c r="AU160" s="188"/>
      <c r="AV160" s="188"/>
      <c r="AW160" s="188">
        <v>0</v>
      </c>
      <c r="AX160" s="188">
        <v>0</v>
      </c>
      <c r="AY160" s="188">
        <v>0</v>
      </c>
      <c r="AZ160" s="188">
        <v>0</v>
      </c>
      <c r="BA160" s="188">
        <v>0</v>
      </c>
      <c r="BB160" s="188">
        <v>0</v>
      </c>
      <c r="BC160" s="188">
        <v>0</v>
      </c>
      <c r="BD160" s="188">
        <v>0</v>
      </c>
      <c r="BE160" s="188">
        <v>0</v>
      </c>
      <c r="BF160" s="220">
        <f t="shared" si="24"/>
        <v>0</v>
      </c>
      <c r="BG160" s="218"/>
    </row>
    <row r="161" spans="1:59" ht="15.75">
      <c r="A161" s="281"/>
      <c r="B161" s="288"/>
      <c r="C161" s="289"/>
      <c r="D161" s="202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188"/>
      <c r="W161" s="188">
        <v>0</v>
      </c>
      <c r="X161" s="188">
        <v>0</v>
      </c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>
        <v>1</v>
      </c>
      <c r="AQ161" s="203"/>
      <c r="AR161" s="203"/>
      <c r="AS161" s="203"/>
      <c r="AT161" s="203"/>
      <c r="AU161" s="188"/>
      <c r="AV161" s="188"/>
      <c r="AW161" s="188">
        <v>0</v>
      </c>
      <c r="AX161" s="188">
        <v>0</v>
      </c>
      <c r="AY161" s="188">
        <v>0</v>
      </c>
      <c r="AZ161" s="188">
        <v>0</v>
      </c>
      <c r="BA161" s="188">
        <v>0</v>
      </c>
      <c r="BB161" s="188">
        <v>0</v>
      </c>
      <c r="BC161" s="188">
        <v>0</v>
      </c>
      <c r="BD161" s="188">
        <v>0</v>
      </c>
      <c r="BE161" s="188">
        <v>0</v>
      </c>
      <c r="BF161" s="220">
        <f t="shared" si="24"/>
        <v>1</v>
      </c>
      <c r="BG161" s="218" t="s">
        <v>305</v>
      </c>
    </row>
    <row r="162" spans="1:59" ht="15.75">
      <c r="A162" s="281"/>
      <c r="B162" s="285" t="s">
        <v>212</v>
      </c>
      <c r="C162" s="286" t="s">
        <v>60</v>
      </c>
      <c r="D162" s="202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188"/>
      <c r="W162" s="188">
        <v>0</v>
      </c>
      <c r="X162" s="188">
        <v>0</v>
      </c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188"/>
      <c r="AV162" s="188"/>
      <c r="AW162" s="188">
        <v>0</v>
      </c>
      <c r="AX162" s="188">
        <v>0</v>
      </c>
      <c r="AY162" s="188">
        <v>0</v>
      </c>
      <c r="AZ162" s="188">
        <v>0</v>
      </c>
      <c r="BA162" s="188">
        <v>0</v>
      </c>
      <c r="BB162" s="188">
        <v>0</v>
      </c>
      <c r="BC162" s="188">
        <v>0</v>
      </c>
      <c r="BD162" s="188">
        <v>0</v>
      </c>
      <c r="BE162" s="188">
        <v>0</v>
      </c>
      <c r="BF162" s="220">
        <f t="shared" si="24"/>
        <v>0</v>
      </c>
      <c r="BG162" s="218"/>
    </row>
    <row r="163" spans="1:59" ht="15.75">
      <c r="A163" s="281"/>
      <c r="B163" s="285"/>
      <c r="C163" s="286"/>
      <c r="D163" s="202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188"/>
      <c r="W163" s="188">
        <v>0</v>
      </c>
      <c r="X163" s="188">
        <v>0</v>
      </c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188"/>
      <c r="AV163" s="188"/>
      <c r="AW163" s="188">
        <v>0</v>
      </c>
      <c r="AX163" s="188">
        <v>0</v>
      </c>
      <c r="AY163" s="188">
        <v>0</v>
      </c>
      <c r="AZ163" s="188">
        <v>0</v>
      </c>
      <c r="BA163" s="188">
        <v>0</v>
      </c>
      <c r="BB163" s="188">
        <v>0</v>
      </c>
      <c r="BC163" s="188">
        <v>0</v>
      </c>
      <c r="BD163" s="188">
        <v>0</v>
      </c>
      <c r="BE163" s="188">
        <v>0</v>
      </c>
      <c r="BF163" s="220">
        <f t="shared" si="24"/>
        <v>0</v>
      </c>
      <c r="BG163" s="218"/>
    </row>
    <row r="164" spans="1:59" ht="16.5" customHeight="1">
      <c r="A164" s="281"/>
      <c r="B164" s="285" t="s">
        <v>61</v>
      </c>
      <c r="C164" s="286" t="s">
        <v>62</v>
      </c>
      <c r="D164" s="202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188"/>
      <c r="W164" s="188">
        <v>0</v>
      </c>
      <c r="X164" s="188">
        <v>0</v>
      </c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188"/>
      <c r="AW164" s="188">
        <v>0</v>
      </c>
      <c r="AX164" s="188">
        <v>0</v>
      </c>
      <c r="AY164" s="188">
        <v>0</v>
      </c>
      <c r="AZ164" s="188">
        <v>0</v>
      </c>
      <c r="BA164" s="188">
        <v>0</v>
      </c>
      <c r="BB164" s="188">
        <v>0</v>
      </c>
      <c r="BC164" s="188">
        <v>0</v>
      </c>
      <c r="BD164" s="188">
        <v>0</v>
      </c>
      <c r="BE164" s="188">
        <v>0</v>
      </c>
      <c r="BF164" s="220">
        <f t="shared" si="24"/>
        <v>0</v>
      </c>
      <c r="BG164" s="218"/>
    </row>
    <row r="165" spans="1:59" ht="15.75">
      <c r="A165" s="281"/>
      <c r="B165" s="285"/>
      <c r="C165" s="286"/>
      <c r="D165" s="202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188"/>
      <c r="W165" s="188">
        <v>0</v>
      </c>
      <c r="X165" s="188">
        <v>0</v>
      </c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188"/>
      <c r="AW165" s="188">
        <v>0</v>
      </c>
      <c r="AX165" s="188">
        <v>0</v>
      </c>
      <c r="AY165" s="188">
        <v>0</v>
      </c>
      <c r="AZ165" s="188">
        <v>0</v>
      </c>
      <c r="BA165" s="188">
        <v>0</v>
      </c>
      <c r="BB165" s="188">
        <v>0</v>
      </c>
      <c r="BC165" s="188">
        <v>0</v>
      </c>
      <c r="BD165" s="188">
        <v>0</v>
      </c>
      <c r="BE165" s="188">
        <v>0</v>
      </c>
      <c r="BF165" s="220">
        <f t="shared" si="24"/>
        <v>0</v>
      </c>
      <c r="BG165" s="218"/>
    </row>
    <row r="166" spans="1:59" ht="15.75">
      <c r="A166" s="281"/>
      <c r="B166" s="288" t="s">
        <v>213</v>
      </c>
      <c r="C166" s="289" t="s">
        <v>96</v>
      </c>
      <c r="D166" s="202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188"/>
      <c r="W166" s="188">
        <v>0</v>
      </c>
      <c r="X166" s="188">
        <v>0</v>
      </c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188"/>
      <c r="AW166" s="188">
        <v>0</v>
      </c>
      <c r="AX166" s="188">
        <v>0</v>
      </c>
      <c r="AY166" s="188">
        <v>0</v>
      </c>
      <c r="AZ166" s="188">
        <v>0</v>
      </c>
      <c r="BA166" s="188">
        <v>0</v>
      </c>
      <c r="BB166" s="188">
        <v>0</v>
      </c>
      <c r="BC166" s="188">
        <v>0</v>
      </c>
      <c r="BD166" s="188">
        <v>0</v>
      </c>
      <c r="BE166" s="188">
        <v>0</v>
      </c>
      <c r="BF166" s="220">
        <f t="shared" si="24"/>
        <v>0</v>
      </c>
      <c r="BG166" s="218"/>
    </row>
    <row r="167" spans="1:59" ht="15.75">
      <c r="A167" s="281"/>
      <c r="B167" s="288"/>
      <c r="C167" s="289"/>
      <c r="D167" s="202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188"/>
      <c r="W167" s="188">
        <v>0</v>
      </c>
      <c r="X167" s="188">
        <v>0</v>
      </c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188"/>
      <c r="AW167" s="188">
        <v>0</v>
      </c>
      <c r="AX167" s="188">
        <v>0</v>
      </c>
      <c r="AY167" s="188">
        <v>0</v>
      </c>
      <c r="AZ167" s="188">
        <v>0</v>
      </c>
      <c r="BA167" s="188">
        <v>0</v>
      </c>
      <c r="BB167" s="188">
        <v>0</v>
      </c>
      <c r="BC167" s="188">
        <v>0</v>
      </c>
      <c r="BD167" s="188">
        <v>0</v>
      </c>
      <c r="BE167" s="188">
        <v>0</v>
      </c>
      <c r="BF167" s="220">
        <f t="shared" si="24"/>
        <v>0</v>
      </c>
      <c r="BG167" s="218"/>
    </row>
    <row r="168" spans="1:59" ht="16.5" customHeight="1">
      <c r="A168" s="281"/>
      <c r="B168" s="288" t="s">
        <v>214</v>
      </c>
      <c r="C168" s="289" t="s">
        <v>90</v>
      </c>
      <c r="D168" s="202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188"/>
      <c r="W168" s="188">
        <v>0</v>
      </c>
      <c r="X168" s="188">
        <v>0</v>
      </c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188"/>
      <c r="AV168" s="188"/>
      <c r="AW168" s="188">
        <v>0</v>
      </c>
      <c r="AX168" s="188">
        <v>0</v>
      </c>
      <c r="AY168" s="188">
        <v>0</v>
      </c>
      <c r="AZ168" s="188">
        <v>0</v>
      </c>
      <c r="BA168" s="188">
        <v>0</v>
      </c>
      <c r="BB168" s="188">
        <v>0</v>
      </c>
      <c r="BC168" s="188">
        <v>0</v>
      </c>
      <c r="BD168" s="188">
        <v>0</v>
      </c>
      <c r="BE168" s="188">
        <v>0</v>
      </c>
      <c r="BF168" s="220">
        <f t="shared" si="24"/>
        <v>0</v>
      </c>
      <c r="BG168" s="218"/>
    </row>
    <row r="169" spans="1:59" ht="15.75">
      <c r="A169" s="281"/>
      <c r="B169" s="288"/>
      <c r="C169" s="289"/>
      <c r="D169" s="202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188"/>
      <c r="W169" s="188">
        <v>0</v>
      </c>
      <c r="X169" s="188">
        <v>0</v>
      </c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188"/>
      <c r="AV169" s="188"/>
      <c r="AW169" s="188">
        <v>0</v>
      </c>
      <c r="AX169" s="188">
        <v>0</v>
      </c>
      <c r="AY169" s="188">
        <v>0</v>
      </c>
      <c r="AZ169" s="188">
        <v>0</v>
      </c>
      <c r="BA169" s="188">
        <v>0</v>
      </c>
      <c r="BB169" s="188">
        <v>0</v>
      </c>
      <c r="BC169" s="188">
        <v>0</v>
      </c>
      <c r="BD169" s="188">
        <v>0</v>
      </c>
      <c r="BE169" s="188">
        <v>0</v>
      </c>
      <c r="BF169" s="220">
        <f t="shared" si="24"/>
        <v>0</v>
      </c>
      <c r="BG169" s="218"/>
    </row>
    <row r="170" spans="1:59" ht="16.5" customHeight="1">
      <c r="A170" s="281"/>
      <c r="B170" s="285" t="s">
        <v>215</v>
      </c>
      <c r="C170" s="286" t="s">
        <v>65</v>
      </c>
      <c r="D170" s="202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188"/>
      <c r="W170" s="188">
        <v>0</v>
      </c>
      <c r="X170" s="188">
        <v>0</v>
      </c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188"/>
      <c r="AV170" s="188"/>
      <c r="AW170" s="188">
        <v>0</v>
      </c>
      <c r="AX170" s="188">
        <v>0</v>
      </c>
      <c r="AY170" s="188">
        <v>0</v>
      </c>
      <c r="AZ170" s="188">
        <v>0</v>
      </c>
      <c r="BA170" s="188">
        <v>0</v>
      </c>
      <c r="BB170" s="188">
        <v>0</v>
      </c>
      <c r="BC170" s="188">
        <v>0</v>
      </c>
      <c r="BD170" s="188">
        <v>0</v>
      </c>
      <c r="BE170" s="188">
        <v>0</v>
      </c>
      <c r="BF170" s="220">
        <f t="shared" si="24"/>
        <v>0</v>
      </c>
      <c r="BG170" s="218"/>
    </row>
    <row r="171" spans="1:59" ht="15.75">
      <c r="A171" s="281"/>
      <c r="B171" s="285"/>
      <c r="C171" s="286"/>
      <c r="D171" s="202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188"/>
      <c r="W171" s="188">
        <v>0</v>
      </c>
      <c r="X171" s="188">
        <v>0</v>
      </c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188"/>
      <c r="AV171" s="188"/>
      <c r="AW171" s="188">
        <v>0</v>
      </c>
      <c r="AX171" s="188">
        <v>0</v>
      </c>
      <c r="AY171" s="188">
        <v>0</v>
      </c>
      <c r="AZ171" s="188">
        <v>0</v>
      </c>
      <c r="BA171" s="188">
        <v>0</v>
      </c>
      <c r="BB171" s="188">
        <v>0</v>
      </c>
      <c r="BC171" s="188">
        <v>0</v>
      </c>
      <c r="BD171" s="188">
        <v>0</v>
      </c>
      <c r="BE171" s="188">
        <v>0</v>
      </c>
      <c r="BF171" s="220">
        <f t="shared" si="24"/>
        <v>0</v>
      </c>
      <c r="BG171" s="218"/>
    </row>
    <row r="172" spans="1:59" ht="15.75">
      <c r="A172" s="281"/>
      <c r="B172" s="285" t="s">
        <v>66</v>
      </c>
      <c r="C172" s="286" t="s">
        <v>67</v>
      </c>
      <c r="D172" s="202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188"/>
      <c r="W172" s="188">
        <v>0</v>
      </c>
      <c r="X172" s="188">
        <v>0</v>
      </c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188"/>
      <c r="AV172" s="188"/>
      <c r="AW172" s="188">
        <v>0</v>
      </c>
      <c r="AX172" s="188">
        <v>0</v>
      </c>
      <c r="AY172" s="188">
        <v>0</v>
      </c>
      <c r="AZ172" s="188">
        <v>0</v>
      </c>
      <c r="BA172" s="188">
        <v>0</v>
      </c>
      <c r="BB172" s="188">
        <v>0</v>
      </c>
      <c r="BC172" s="188">
        <v>0</v>
      </c>
      <c r="BD172" s="188">
        <v>0</v>
      </c>
      <c r="BE172" s="188">
        <v>0</v>
      </c>
      <c r="BF172" s="220">
        <f t="shared" si="24"/>
        <v>0</v>
      </c>
      <c r="BG172" s="218"/>
    </row>
    <row r="173" spans="1:59" ht="20.25" customHeight="1">
      <c r="A173" s="281"/>
      <c r="B173" s="285"/>
      <c r="C173" s="286"/>
      <c r="D173" s="202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188"/>
      <c r="W173" s="188">
        <v>0</v>
      </c>
      <c r="X173" s="188">
        <v>0</v>
      </c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188"/>
      <c r="AV173" s="188"/>
      <c r="AW173" s="188">
        <v>0</v>
      </c>
      <c r="AX173" s="188">
        <v>0</v>
      </c>
      <c r="AY173" s="188">
        <v>0</v>
      </c>
      <c r="AZ173" s="188">
        <v>0</v>
      </c>
      <c r="BA173" s="188">
        <v>0</v>
      </c>
      <c r="BB173" s="188">
        <v>0</v>
      </c>
      <c r="BC173" s="188">
        <v>0</v>
      </c>
      <c r="BD173" s="188">
        <v>0</v>
      </c>
      <c r="BE173" s="188">
        <v>0</v>
      </c>
      <c r="BF173" s="220">
        <f t="shared" si="24"/>
        <v>0</v>
      </c>
      <c r="BG173" s="218"/>
    </row>
    <row r="174" spans="1:59" ht="16.5" customHeight="1">
      <c r="A174" s="281"/>
      <c r="B174" s="288" t="s">
        <v>216</v>
      </c>
      <c r="C174" s="289" t="s">
        <v>96</v>
      </c>
      <c r="D174" s="202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188"/>
      <c r="W174" s="188">
        <v>0</v>
      </c>
      <c r="X174" s="188">
        <v>0</v>
      </c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188"/>
      <c r="AV174" s="188"/>
      <c r="AW174" s="188">
        <v>0</v>
      </c>
      <c r="AX174" s="188">
        <v>0</v>
      </c>
      <c r="AY174" s="188">
        <v>0</v>
      </c>
      <c r="AZ174" s="188">
        <v>0</v>
      </c>
      <c r="BA174" s="188">
        <v>0</v>
      </c>
      <c r="BB174" s="188">
        <v>0</v>
      </c>
      <c r="BC174" s="188">
        <v>0</v>
      </c>
      <c r="BD174" s="188">
        <v>0</v>
      </c>
      <c r="BE174" s="188">
        <v>0</v>
      </c>
      <c r="BF174" s="220">
        <f t="shared" si="24"/>
        <v>0</v>
      </c>
      <c r="BG174" s="218"/>
    </row>
    <row r="175" spans="1:59" ht="15.75">
      <c r="A175" s="281"/>
      <c r="B175" s="288"/>
      <c r="C175" s="289"/>
      <c r="D175" s="202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188"/>
      <c r="W175" s="188">
        <v>0</v>
      </c>
      <c r="X175" s="188">
        <v>0</v>
      </c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188"/>
      <c r="AV175" s="188"/>
      <c r="AW175" s="188">
        <v>0</v>
      </c>
      <c r="AX175" s="188">
        <v>0</v>
      </c>
      <c r="AY175" s="188">
        <v>0</v>
      </c>
      <c r="AZ175" s="188">
        <v>0</v>
      </c>
      <c r="BA175" s="188">
        <v>0</v>
      </c>
      <c r="BB175" s="188">
        <v>0</v>
      </c>
      <c r="BC175" s="188">
        <v>0</v>
      </c>
      <c r="BD175" s="188">
        <v>0</v>
      </c>
      <c r="BE175" s="188">
        <v>0</v>
      </c>
      <c r="BF175" s="220">
        <f t="shared" si="24"/>
        <v>0</v>
      </c>
      <c r="BG175" s="218"/>
    </row>
    <row r="176" spans="1:59" ht="16.5" customHeight="1">
      <c r="A176" s="281"/>
      <c r="B176" s="288" t="s">
        <v>217</v>
      </c>
      <c r="C176" s="289" t="s">
        <v>90</v>
      </c>
      <c r="D176" s="202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188"/>
      <c r="W176" s="188">
        <v>0</v>
      </c>
      <c r="X176" s="188">
        <v>0</v>
      </c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188"/>
      <c r="AV176" s="188"/>
      <c r="AW176" s="188">
        <v>0</v>
      </c>
      <c r="AX176" s="188">
        <v>0</v>
      </c>
      <c r="AY176" s="188">
        <v>0</v>
      </c>
      <c r="AZ176" s="188">
        <v>0</v>
      </c>
      <c r="BA176" s="188">
        <v>0</v>
      </c>
      <c r="BB176" s="188">
        <v>0</v>
      </c>
      <c r="BC176" s="188">
        <v>0</v>
      </c>
      <c r="BD176" s="188">
        <v>0</v>
      </c>
      <c r="BE176" s="188">
        <v>0</v>
      </c>
      <c r="BF176" s="220">
        <f t="shared" si="24"/>
        <v>0</v>
      </c>
      <c r="BG176" s="218"/>
    </row>
    <row r="177" spans="1:59" ht="15.75">
      <c r="A177" s="281"/>
      <c r="B177" s="288"/>
      <c r="C177" s="289"/>
      <c r="D177" s="202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188"/>
      <c r="W177" s="188">
        <v>0</v>
      </c>
      <c r="X177" s="188">
        <v>0</v>
      </c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188"/>
      <c r="AV177" s="188"/>
      <c r="AW177" s="188">
        <v>0</v>
      </c>
      <c r="AX177" s="188">
        <v>0</v>
      </c>
      <c r="AY177" s="188">
        <v>0</v>
      </c>
      <c r="AZ177" s="188">
        <v>0</v>
      </c>
      <c r="BA177" s="188">
        <v>0</v>
      </c>
      <c r="BB177" s="188">
        <v>0</v>
      </c>
      <c r="BC177" s="188">
        <v>0</v>
      </c>
      <c r="BD177" s="188">
        <v>0</v>
      </c>
      <c r="BE177" s="188">
        <v>0</v>
      </c>
      <c r="BF177" s="220">
        <f t="shared" si="24"/>
        <v>0</v>
      </c>
      <c r="BG177" s="218"/>
    </row>
    <row r="178" spans="1:59" ht="15.75">
      <c r="A178" s="281"/>
      <c r="B178" s="285" t="s">
        <v>218</v>
      </c>
      <c r="C178" s="286" t="s">
        <v>70</v>
      </c>
      <c r="D178" s="202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188"/>
      <c r="W178" s="188">
        <v>0</v>
      </c>
      <c r="X178" s="188">
        <v>0</v>
      </c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188"/>
      <c r="AV178" s="188"/>
      <c r="AW178" s="188">
        <v>0</v>
      </c>
      <c r="AX178" s="188">
        <v>0</v>
      </c>
      <c r="AY178" s="188">
        <v>0</v>
      </c>
      <c r="AZ178" s="188">
        <v>0</v>
      </c>
      <c r="BA178" s="188">
        <v>0</v>
      </c>
      <c r="BB178" s="188">
        <v>0</v>
      </c>
      <c r="BC178" s="188">
        <v>0</v>
      </c>
      <c r="BD178" s="188">
        <v>0</v>
      </c>
      <c r="BE178" s="188">
        <v>0</v>
      </c>
      <c r="BF178" s="220">
        <f t="shared" si="24"/>
        <v>0</v>
      </c>
      <c r="BG178" s="218"/>
    </row>
    <row r="179" spans="1:59" ht="15.75">
      <c r="A179" s="281"/>
      <c r="B179" s="285"/>
      <c r="C179" s="286"/>
      <c r="D179" s="202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188"/>
      <c r="W179" s="188">
        <v>0</v>
      </c>
      <c r="X179" s="188">
        <v>0</v>
      </c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188"/>
      <c r="AV179" s="188"/>
      <c r="AW179" s="188">
        <v>0</v>
      </c>
      <c r="AX179" s="188">
        <v>0</v>
      </c>
      <c r="AY179" s="188">
        <v>0</v>
      </c>
      <c r="AZ179" s="188">
        <v>0</v>
      </c>
      <c r="BA179" s="188">
        <v>0</v>
      </c>
      <c r="BB179" s="188">
        <v>0</v>
      </c>
      <c r="BC179" s="188">
        <v>0</v>
      </c>
      <c r="BD179" s="188">
        <v>0</v>
      </c>
      <c r="BE179" s="188">
        <v>0</v>
      </c>
      <c r="BF179" s="220">
        <f t="shared" si="24"/>
        <v>0</v>
      </c>
      <c r="BG179" s="218"/>
    </row>
    <row r="180" spans="1:59" ht="15.75">
      <c r="A180" s="281"/>
      <c r="B180" s="285" t="s">
        <v>71</v>
      </c>
      <c r="C180" s="286" t="s">
        <v>72</v>
      </c>
      <c r="D180" s="202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188"/>
      <c r="W180" s="188">
        <v>0</v>
      </c>
      <c r="X180" s="188">
        <v>0</v>
      </c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188"/>
      <c r="AV180" s="188"/>
      <c r="AW180" s="188">
        <v>0</v>
      </c>
      <c r="AX180" s="188">
        <v>0</v>
      </c>
      <c r="AY180" s="188">
        <v>0</v>
      </c>
      <c r="AZ180" s="188">
        <v>0</v>
      </c>
      <c r="BA180" s="188">
        <v>0</v>
      </c>
      <c r="BB180" s="188">
        <v>0</v>
      </c>
      <c r="BC180" s="188">
        <v>0</v>
      </c>
      <c r="BD180" s="188">
        <v>0</v>
      </c>
      <c r="BE180" s="188">
        <v>0</v>
      </c>
      <c r="BF180" s="220">
        <f t="shared" si="24"/>
        <v>0</v>
      </c>
      <c r="BG180" s="218"/>
    </row>
    <row r="181" spans="1:59" ht="15.75">
      <c r="A181" s="281"/>
      <c r="B181" s="285"/>
      <c r="C181" s="286"/>
      <c r="D181" s="202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188"/>
      <c r="W181" s="188">
        <v>0</v>
      </c>
      <c r="X181" s="188">
        <v>0</v>
      </c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188"/>
      <c r="AV181" s="188"/>
      <c r="AW181" s="188">
        <v>0</v>
      </c>
      <c r="AX181" s="188">
        <v>0</v>
      </c>
      <c r="AY181" s="188">
        <v>0</v>
      </c>
      <c r="AZ181" s="188">
        <v>0</v>
      </c>
      <c r="BA181" s="188">
        <v>0</v>
      </c>
      <c r="BB181" s="188">
        <v>0</v>
      </c>
      <c r="BC181" s="188">
        <v>0</v>
      </c>
      <c r="BD181" s="188">
        <v>0</v>
      </c>
      <c r="BE181" s="188">
        <v>0</v>
      </c>
      <c r="BF181" s="220">
        <f t="shared" si="24"/>
        <v>0</v>
      </c>
      <c r="BG181" s="218"/>
    </row>
    <row r="182" spans="1:59" ht="16.5" customHeight="1">
      <c r="A182" s="281"/>
      <c r="B182" s="288" t="s">
        <v>219</v>
      </c>
      <c r="C182" s="289" t="s">
        <v>96</v>
      </c>
      <c r="D182" s="202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188"/>
      <c r="W182" s="188">
        <v>0</v>
      </c>
      <c r="X182" s="188">
        <v>0</v>
      </c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  <c r="AO182" s="203"/>
      <c r="AP182" s="203"/>
      <c r="AQ182" s="203"/>
      <c r="AR182" s="203"/>
      <c r="AS182" s="203"/>
      <c r="AT182" s="203"/>
      <c r="AU182" s="188"/>
      <c r="AV182" s="188"/>
      <c r="AW182" s="188">
        <v>0</v>
      </c>
      <c r="AX182" s="188">
        <v>0</v>
      </c>
      <c r="AY182" s="188">
        <v>0</v>
      </c>
      <c r="AZ182" s="188">
        <v>0</v>
      </c>
      <c r="BA182" s="188">
        <v>0</v>
      </c>
      <c r="BB182" s="188">
        <v>0</v>
      </c>
      <c r="BC182" s="188">
        <v>0</v>
      </c>
      <c r="BD182" s="188">
        <v>0</v>
      </c>
      <c r="BE182" s="188">
        <v>0</v>
      </c>
      <c r="BF182" s="220">
        <f t="shared" si="24"/>
        <v>0</v>
      </c>
      <c r="BG182" s="218"/>
    </row>
    <row r="183" spans="1:59" s="66" customFormat="1" ht="15.75">
      <c r="A183" s="281"/>
      <c r="B183" s="288"/>
      <c r="C183" s="289"/>
      <c r="D183" s="202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188"/>
      <c r="W183" s="188">
        <v>0</v>
      </c>
      <c r="X183" s="188">
        <v>0</v>
      </c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188"/>
      <c r="AV183" s="188"/>
      <c r="AW183" s="188">
        <v>0</v>
      </c>
      <c r="AX183" s="188">
        <v>0</v>
      </c>
      <c r="AY183" s="188">
        <v>0</v>
      </c>
      <c r="AZ183" s="188">
        <v>0</v>
      </c>
      <c r="BA183" s="188">
        <v>0</v>
      </c>
      <c r="BB183" s="188">
        <v>0</v>
      </c>
      <c r="BC183" s="188">
        <v>0</v>
      </c>
      <c r="BD183" s="188">
        <v>0</v>
      </c>
      <c r="BE183" s="188">
        <v>0</v>
      </c>
      <c r="BF183" s="220">
        <f t="shared" si="24"/>
        <v>0</v>
      </c>
      <c r="BG183" s="218"/>
    </row>
    <row r="184" spans="1:59" s="66" customFormat="1" ht="15.75">
      <c r="A184" s="281"/>
      <c r="B184" s="288" t="s">
        <v>220</v>
      </c>
      <c r="C184" s="289" t="s">
        <v>90</v>
      </c>
      <c r="D184" s="202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188"/>
      <c r="W184" s="188">
        <v>0</v>
      </c>
      <c r="X184" s="188">
        <v>0</v>
      </c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188"/>
      <c r="AV184" s="188"/>
      <c r="AW184" s="188">
        <v>0</v>
      </c>
      <c r="AX184" s="188">
        <v>0</v>
      </c>
      <c r="AY184" s="188">
        <v>0</v>
      </c>
      <c r="AZ184" s="188">
        <v>0</v>
      </c>
      <c r="BA184" s="188">
        <v>0</v>
      </c>
      <c r="BB184" s="188">
        <v>0</v>
      </c>
      <c r="BC184" s="188">
        <v>0</v>
      </c>
      <c r="BD184" s="188">
        <v>0</v>
      </c>
      <c r="BE184" s="188">
        <v>0</v>
      </c>
      <c r="BF184" s="220">
        <f t="shared" si="24"/>
        <v>0</v>
      </c>
      <c r="BG184" s="218"/>
    </row>
    <row r="185" spans="1:59" s="66" customFormat="1" ht="16.5" customHeight="1">
      <c r="A185" s="281"/>
      <c r="B185" s="288"/>
      <c r="C185" s="289"/>
      <c r="D185" s="202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188"/>
      <c r="W185" s="188">
        <v>0</v>
      </c>
      <c r="X185" s="188">
        <v>0</v>
      </c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188"/>
      <c r="AV185" s="188"/>
      <c r="AW185" s="188">
        <v>0</v>
      </c>
      <c r="AX185" s="188">
        <v>0</v>
      </c>
      <c r="AY185" s="188">
        <v>0</v>
      </c>
      <c r="AZ185" s="188">
        <v>0</v>
      </c>
      <c r="BA185" s="188">
        <v>0</v>
      </c>
      <c r="BB185" s="188">
        <v>0</v>
      </c>
      <c r="BC185" s="188">
        <v>0</v>
      </c>
      <c r="BD185" s="188">
        <v>0</v>
      </c>
      <c r="BE185" s="188">
        <v>0</v>
      </c>
      <c r="BF185" s="220">
        <f t="shared" si="24"/>
        <v>0</v>
      </c>
      <c r="BG185" s="218"/>
    </row>
    <row r="186" spans="1:59" ht="16.5" customHeight="1">
      <c r="A186" s="281"/>
      <c r="B186" s="285" t="s">
        <v>221</v>
      </c>
      <c r="C186" s="286" t="s">
        <v>75</v>
      </c>
      <c r="D186" s="202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188"/>
      <c r="W186" s="188">
        <v>0</v>
      </c>
      <c r="X186" s="188">
        <v>0</v>
      </c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188"/>
      <c r="AV186" s="188"/>
      <c r="AW186" s="188">
        <v>0</v>
      </c>
      <c r="AX186" s="188">
        <v>0</v>
      </c>
      <c r="AY186" s="188">
        <v>0</v>
      </c>
      <c r="AZ186" s="188">
        <v>0</v>
      </c>
      <c r="BA186" s="188">
        <v>0</v>
      </c>
      <c r="BB186" s="188">
        <v>0</v>
      </c>
      <c r="BC186" s="188">
        <v>0</v>
      </c>
      <c r="BD186" s="188">
        <v>0</v>
      </c>
      <c r="BE186" s="188">
        <v>0</v>
      </c>
      <c r="BF186" s="220">
        <f t="shared" si="24"/>
        <v>0</v>
      </c>
      <c r="BG186" s="218"/>
    </row>
    <row r="187" spans="1:59" ht="15.75">
      <c r="A187" s="281"/>
      <c r="B187" s="285"/>
      <c r="C187" s="286"/>
      <c r="D187" s="202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188"/>
      <c r="W187" s="188">
        <v>0</v>
      </c>
      <c r="X187" s="188">
        <v>0</v>
      </c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188"/>
      <c r="AV187" s="188"/>
      <c r="AW187" s="188">
        <v>0</v>
      </c>
      <c r="AX187" s="188">
        <v>0</v>
      </c>
      <c r="AY187" s="188">
        <v>0</v>
      </c>
      <c r="AZ187" s="188">
        <v>0</v>
      </c>
      <c r="BA187" s="188">
        <v>0</v>
      </c>
      <c r="BB187" s="188">
        <v>0</v>
      </c>
      <c r="BC187" s="188">
        <v>0</v>
      </c>
      <c r="BD187" s="188">
        <v>0</v>
      </c>
      <c r="BE187" s="188">
        <v>0</v>
      </c>
      <c r="BF187" s="220">
        <f t="shared" si="24"/>
        <v>0</v>
      </c>
      <c r="BG187" s="218"/>
    </row>
    <row r="188" spans="1:59" ht="23.25" customHeight="1">
      <c r="A188" s="281"/>
      <c r="B188" s="285" t="s">
        <v>76</v>
      </c>
      <c r="C188" s="286" t="s">
        <v>77</v>
      </c>
      <c r="D188" s="202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188"/>
      <c r="W188" s="188">
        <v>0</v>
      </c>
      <c r="X188" s="188">
        <v>0</v>
      </c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188"/>
      <c r="AV188" s="188"/>
      <c r="AW188" s="188">
        <v>0</v>
      </c>
      <c r="AX188" s="188">
        <v>0</v>
      </c>
      <c r="AY188" s="188">
        <v>0</v>
      </c>
      <c r="AZ188" s="188">
        <v>0</v>
      </c>
      <c r="BA188" s="188">
        <v>0</v>
      </c>
      <c r="BB188" s="188">
        <v>0</v>
      </c>
      <c r="BC188" s="188">
        <v>0</v>
      </c>
      <c r="BD188" s="188">
        <v>0</v>
      </c>
      <c r="BE188" s="188">
        <v>0</v>
      </c>
      <c r="BF188" s="220">
        <f t="shared" si="24"/>
        <v>0</v>
      </c>
      <c r="BG188" s="218"/>
    </row>
    <row r="189" spans="1:59" ht="15.75">
      <c r="A189" s="281"/>
      <c r="B189" s="285"/>
      <c r="C189" s="286"/>
      <c r="D189" s="202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188"/>
      <c r="W189" s="188">
        <v>0</v>
      </c>
      <c r="X189" s="188">
        <v>0</v>
      </c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188"/>
      <c r="AV189" s="188"/>
      <c r="AW189" s="188">
        <v>0</v>
      </c>
      <c r="AX189" s="188">
        <v>0</v>
      </c>
      <c r="AY189" s="188">
        <v>0</v>
      </c>
      <c r="AZ189" s="188">
        <v>0</v>
      </c>
      <c r="BA189" s="188">
        <v>0</v>
      </c>
      <c r="BB189" s="188">
        <v>0</v>
      </c>
      <c r="BC189" s="188">
        <v>0</v>
      </c>
      <c r="BD189" s="188">
        <v>0</v>
      </c>
      <c r="BE189" s="188">
        <v>0</v>
      </c>
      <c r="BF189" s="220">
        <f t="shared" si="24"/>
        <v>0</v>
      </c>
      <c r="BG189" s="218"/>
    </row>
    <row r="190" spans="1:59" ht="15.75">
      <c r="A190" s="281"/>
      <c r="B190" s="288" t="s">
        <v>222</v>
      </c>
      <c r="C190" s="289" t="s">
        <v>96</v>
      </c>
      <c r="D190" s="202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188"/>
      <c r="W190" s="188">
        <v>0</v>
      </c>
      <c r="X190" s="188">
        <v>0</v>
      </c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188"/>
      <c r="AV190" s="188"/>
      <c r="AW190" s="188">
        <v>0</v>
      </c>
      <c r="AX190" s="188">
        <v>0</v>
      </c>
      <c r="AY190" s="188">
        <v>0</v>
      </c>
      <c r="AZ190" s="188">
        <v>0</v>
      </c>
      <c r="BA190" s="188">
        <v>0</v>
      </c>
      <c r="BB190" s="188">
        <v>0</v>
      </c>
      <c r="BC190" s="188">
        <v>0</v>
      </c>
      <c r="BD190" s="188">
        <v>0</v>
      </c>
      <c r="BE190" s="188">
        <v>0</v>
      </c>
      <c r="BF190" s="220">
        <f t="shared" si="24"/>
        <v>0</v>
      </c>
      <c r="BG190" s="218"/>
    </row>
    <row r="191" spans="1:59" ht="15.75">
      <c r="A191" s="281"/>
      <c r="B191" s="288"/>
      <c r="C191" s="289"/>
      <c r="D191" s="202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188"/>
      <c r="W191" s="188">
        <v>0</v>
      </c>
      <c r="X191" s="188">
        <v>0</v>
      </c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188"/>
      <c r="AV191" s="188"/>
      <c r="AW191" s="188">
        <v>0</v>
      </c>
      <c r="AX191" s="188">
        <v>0</v>
      </c>
      <c r="AY191" s="188">
        <v>0</v>
      </c>
      <c r="AZ191" s="188">
        <v>0</v>
      </c>
      <c r="BA191" s="188">
        <v>0</v>
      </c>
      <c r="BB191" s="188">
        <v>0</v>
      </c>
      <c r="BC191" s="188">
        <v>0</v>
      </c>
      <c r="BD191" s="188">
        <v>0</v>
      </c>
      <c r="BE191" s="188">
        <v>0</v>
      </c>
      <c r="BF191" s="220">
        <f t="shared" si="24"/>
        <v>0</v>
      </c>
      <c r="BG191" s="218"/>
    </row>
    <row r="192" spans="1:59" ht="15.75">
      <c r="A192" s="281"/>
      <c r="B192" s="288" t="s">
        <v>223</v>
      </c>
      <c r="C192" s="289" t="s">
        <v>300</v>
      </c>
      <c r="D192" s="202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188"/>
      <c r="W192" s="188">
        <v>0</v>
      </c>
      <c r="X192" s="188">
        <v>0</v>
      </c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188"/>
      <c r="AV192" s="188"/>
      <c r="AW192" s="188">
        <v>0</v>
      </c>
      <c r="AX192" s="188">
        <v>0</v>
      </c>
      <c r="AY192" s="188">
        <v>0</v>
      </c>
      <c r="AZ192" s="188">
        <v>0</v>
      </c>
      <c r="BA192" s="188">
        <v>0</v>
      </c>
      <c r="BB192" s="188">
        <v>0</v>
      </c>
      <c r="BC192" s="188">
        <v>0</v>
      </c>
      <c r="BD192" s="188">
        <v>0</v>
      </c>
      <c r="BE192" s="188">
        <v>0</v>
      </c>
      <c r="BF192" s="220">
        <f t="shared" si="24"/>
        <v>0</v>
      </c>
      <c r="BG192" s="218"/>
    </row>
    <row r="193" spans="1:59" ht="15.75">
      <c r="A193" s="281"/>
      <c r="B193" s="288"/>
      <c r="C193" s="289"/>
      <c r="D193" s="202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188"/>
      <c r="W193" s="188">
        <v>0</v>
      </c>
      <c r="X193" s="188">
        <v>0</v>
      </c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188"/>
      <c r="AV193" s="188"/>
      <c r="AW193" s="188">
        <v>0</v>
      </c>
      <c r="AX193" s="188">
        <v>0</v>
      </c>
      <c r="AY193" s="188">
        <v>0</v>
      </c>
      <c r="AZ193" s="188">
        <v>0</v>
      </c>
      <c r="BA193" s="188">
        <v>0</v>
      </c>
      <c r="BB193" s="188">
        <v>0</v>
      </c>
      <c r="BC193" s="188">
        <v>0</v>
      </c>
      <c r="BD193" s="188">
        <v>0</v>
      </c>
      <c r="BE193" s="188">
        <v>0</v>
      </c>
      <c r="BF193" s="220">
        <f t="shared" si="24"/>
        <v>0</v>
      </c>
      <c r="BG193" s="218"/>
    </row>
    <row r="194" spans="1:59" ht="15.75" customHeight="1">
      <c r="A194" s="281"/>
      <c r="B194" s="285" t="s">
        <v>79</v>
      </c>
      <c r="C194" s="290" t="s">
        <v>182</v>
      </c>
      <c r="D194" s="202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188"/>
      <c r="W194" s="188">
        <v>0</v>
      </c>
      <c r="X194" s="188">
        <v>0</v>
      </c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188"/>
      <c r="AV194" s="188" t="s">
        <v>230</v>
      </c>
      <c r="AW194" s="188">
        <v>0</v>
      </c>
      <c r="AX194" s="188">
        <v>0</v>
      </c>
      <c r="AY194" s="188">
        <v>0</v>
      </c>
      <c r="AZ194" s="188">
        <v>0</v>
      </c>
      <c r="BA194" s="188">
        <v>0</v>
      </c>
      <c r="BB194" s="188">
        <v>0</v>
      </c>
      <c r="BC194" s="188">
        <v>0</v>
      </c>
      <c r="BD194" s="188">
        <v>0</v>
      </c>
      <c r="BE194" s="188">
        <v>0</v>
      </c>
      <c r="BF194" s="220">
        <f t="shared" si="24"/>
        <v>0</v>
      </c>
      <c r="BG194" s="218"/>
    </row>
    <row r="195" spans="1:59" ht="15.75">
      <c r="A195" s="281"/>
      <c r="B195" s="285"/>
      <c r="C195" s="291"/>
      <c r="D195" s="202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188"/>
      <c r="W195" s="188">
        <v>0</v>
      </c>
      <c r="X195" s="188">
        <v>0</v>
      </c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188"/>
      <c r="AV195" s="188">
        <v>1</v>
      </c>
      <c r="AW195" s="188">
        <v>0</v>
      </c>
      <c r="AX195" s="188">
        <v>0</v>
      </c>
      <c r="AY195" s="188">
        <v>0</v>
      </c>
      <c r="AZ195" s="188">
        <v>0</v>
      </c>
      <c r="BA195" s="188">
        <v>0</v>
      </c>
      <c r="BB195" s="188">
        <v>0</v>
      </c>
      <c r="BC195" s="188">
        <v>0</v>
      </c>
      <c r="BD195" s="188">
        <v>0</v>
      </c>
      <c r="BE195" s="188">
        <v>0</v>
      </c>
      <c r="BF195" s="220">
        <f t="shared" si="24"/>
        <v>1</v>
      </c>
      <c r="BG195" s="218" t="s">
        <v>299</v>
      </c>
    </row>
    <row r="196" spans="1:59" ht="16.5" customHeight="1" hidden="1">
      <c r="A196" s="281"/>
      <c r="B196" s="204" t="s">
        <v>301</v>
      </c>
      <c r="C196" s="204"/>
      <c r="D196" s="205"/>
      <c r="E196" s="203">
        <f>E126+E80+E112</f>
        <v>0</v>
      </c>
      <c r="F196" s="203">
        <f aca="true" t="shared" si="25" ref="F196:BE197">F126+F80+F112</f>
        <v>0</v>
      </c>
      <c r="G196" s="203">
        <f t="shared" si="25"/>
        <v>0</v>
      </c>
      <c r="H196" s="203">
        <f t="shared" si="25"/>
        <v>0</v>
      </c>
      <c r="I196" s="203">
        <f t="shared" si="25"/>
        <v>0</v>
      </c>
      <c r="J196" s="203">
        <f t="shared" si="25"/>
        <v>0</v>
      </c>
      <c r="K196" s="203">
        <f t="shared" si="25"/>
        <v>0</v>
      </c>
      <c r="L196" s="203">
        <f t="shared" si="25"/>
        <v>0</v>
      </c>
      <c r="M196" s="203">
        <f t="shared" si="25"/>
        <v>0</v>
      </c>
      <c r="N196" s="203">
        <f t="shared" si="25"/>
        <v>0</v>
      </c>
      <c r="O196" s="203">
        <f t="shared" si="25"/>
        <v>0</v>
      </c>
      <c r="P196" s="203">
        <f t="shared" si="25"/>
        <v>0</v>
      </c>
      <c r="Q196" s="203">
        <f t="shared" si="25"/>
        <v>0</v>
      </c>
      <c r="R196" s="203">
        <f t="shared" si="25"/>
        <v>0</v>
      </c>
      <c r="S196" s="203">
        <f t="shared" si="25"/>
        <v>0</v>
      </c>
      <c r="T196" s="203">
        <f t="shared" si="25"/>
        <v>0</v>
      </c>
      <c r="U196" s="203" t="e">
        <f t="shared" si="25"/>
        <v>#VALUE!</v>
      </c>
      <c r="V196" s="203" t="e">
        <f t="shared" si="25"/>
        <v>#VALUE!</v>
      </c>
      <c r="W196" s="203">
        <f t="shared" si="25"/>
        <v>0</v>
      </c>
      <c r="X196" s="203">
        <f t="shared" si="25"/>
        <v>0</v>
      </c>
      <c r="Y196" s="203">
        <f>Y126+Y80+Y112</f>
        <v>0</v>
      </c>
      <c r="Z196" s="203">
        <f t="shared" si="25"/>
        <v>0</v>
      </c>
      <c r="AA196" s="203">
        <f t="shared" si="25"/>
        <v>0</v>
      </c>
      <c r="AB196" s="203">
        <f t="shared" si="25"/>
        <v>0</v>
      </c>
      <c r="AC196" s="203">
        <f t="shared" si="25"/>
        <v>0</v>
      </c>
      <c r="AD196" s="203">
        <f t="shared" si="25"/>
        <v>0</v>
      </c>
      <c r="AE196" s="203" t="e">
        <f t="shared" si="25"/>
        <v>#VALUE!</v>
      </c>
      <c r="AF196" s="203">
        <f t="shared" si="25"/>
        <v>0</v>
      </c>
      <c r="AG196" s="203">
        <f t="shared" si="25"/>
        <v>0</v>
      </c>
      <c r="AH196" s="203">
        <f t="shared" si="25"/>
        <v>0</v>
      </c>
      <c r="AI196" s="203">
        <f t="shared" si="25"/>
        <v>0</v>
      </c>
      <c r="AJ196" s="203">
        <f t="shared" si="25"/>
        <v>0</v>
      </c>
      <c r="AK196" s="203" t="e">
        <f t="shared" si="25"/>
        <v>#VALUE!</v>
      </c>
      <c r="AL196" s="203">
        <f t="shared" si="25"/>
        <v>0</v>
      </c>
      <c r="AM196" s="203">
        <f t="shared" si="25"/>
        <v>0</v>
      </c>
      <c r="AN196" s="203">
        <f t="shared" si="25"/>
        <v>0</v>
      </c>
      <c r="AO196" s="203">
        <f t="shared" si="25"/>
        <v>0</v>
      </c>
      <c r="AP196" s="203" t="e">
        <f t="shared" si="25"/>
        <v>#VALUE!</v>
      </c>
      <c r="AQ196" s="203">
        <f t="shared" si="25"/>
        <v>0</v>
      </c>
      <c r="AR196" s="203">
        <f t="shared" si="25"/>
        <v>0</v>
      </c>
      <c r="AS196" s="203">
        <f t="shared" si="25"/>
        <v>0</v>
      </c>
      <c r="AT196" s="203">
        <f t="shared" si="25"/>
        <v>0</v>
      </c>
      <c r="AU196" s="203">
        <f t="shared" si="25"/>
        <v>0</v>
      </c>
      <c r="AV196" s="203" t="e">
        <f t="shared" si="25"/>
        <v>#VALUE!</v>
      </c>
      <c r="AW196" s="203">
        <f t="shared" si="25"/>
        <v>0</v>
      </c>
      <c r="AX196" s="203">
        <f t="shared" si="25"/>
        <v>0</v>
      </c>
      <c r="AY196" s="203">
        <f t="shared" si="25"/>
        <v>0</v>
      </c>
      <c r="AZ196" s="203">
        <f t="shared" si="25"/>
        <v>0</v>
      </c>
      <c r="BA196" s="203">
        <f t="shared" si="25"/>
        <v>0</v>
      </c>
      <c r="BB196" s="203">
        <f t="shared" si="25"/>
        <v>0</v>
      </c>
      <c r="BC196" s="203">
        <f t="shared" si="25"/>
        <v>0</v>
      </c>
      <c r="BD196" s="203">
        <f t="shared" si="25"/>
        <v>0</v>
      </c>
      <c r="BE196" s="203">
        <f t="shared" si="25"/>
        <v>0</v>
      </c>
      <c r="BF196" s="222">
        <f>BF126+BF80+BF112</f>
        <v>0</v>
      </c>
      <c r="BG196" s="218"/>
    </row>
    <row r="197" spans="1:59" ht="14.25" customHeight="1">
      <c r="A197" s="282"/>
      <c r="B197" s="277" t="s">
        <v>302</v>
      </c>
      <c r="C197" s="277"/>
      <c r="D197" s="277"/>
      <c r="E197" s="203">
        <f>E127+E81+E113</f>
        <v>0</v>
      </c>
      <c r="F197" s="203">
        <f t="shared" si="25"/>
        <v>0</v>
      </c>
      <c r="G197" s="203">
        <f t="shared" si="25"/>
        <v>0</v>
      </c>
      <c r="H197" s="203">
        <f t="shared" si="25"/>
        <v>0</v>
      </c>
      <c r="I197" s="203">
        <f t="shared" si="25"/>
        <v>0</v>
      </c>
      <c r="J197" s="203">
        <f t="shared" si="25"/>
        <v>0</v>
      </c>
      <c r="K197" s="203">
        <f t="shared" si="25"/>
        <v>0</v>
      </c>
      <c r="L197" s="203">
        <f t="shared" si="25"/>
        <v>0</v>
      </c>
      <c r="M197" s="203">
        <f t="shared" si="25"/>
        <v>0</v>
      </c>
      <c r="N197" s="203">
        <f t="shared" si="25"/>
        <v>0</v>
      </c>
      <c r="O197" s="203">
        <f t="shared" si="25"/>
        <v>0</v>
      </c>
      <c r="P197" s="203">
        <f t="shared" si="25"/>
        <v>0</v>
      </c>
      <c r="Q197" s="203">
        <f t="shared" si="25"/>
        <v>0</v>
      </c>
      <c r="R197" s="203">
        <f t="shared" si="25"/>
        <v>0</v>
      </c>
      <c r="S197" s="203">
        <f t="shared" si="25"/>
        <v>0</v>
      </c>
      <c r="T197" s="203">
        <f t="shared" si="25"/>
        <v>0</v>
      </c>
      <c r="U197" s="203">
        <f t="shared" si="25"/>
        <v>1</v>
      </c>
      <c r="V197" s="203">
        <f t="shared" si="25"/>
        <v>6</v>
      </c>
      <c r="W197" s="203">
        <f t="shared" si="25"/>
        <v>0</v>
      </c>
      <c r="X197" s="203">
        <f t="shared" si="25"/>
        <v>0</v>
      </c>
      <c r="Y197" s="203">
        <f t="shared" si="25"/>
        <v>0</v>
      </c>
      <c r="Z197" s="203">
        <f t="shared" si="25"/>
        <v>0</v>
      </c>
      <c r="AA197" s="203">
        <f t="shared" si="25"/>
        <v>0</v>
      </c>
      <c r="AB197" s="203">
        <f t="shared" si="25"/>
        <v>0</v>
      </c>
      <c r="AC197" s="203">
        <f t="shared" si="25"/>
        <v>0</v>
      </c>
      <c r="AD197" s="203">
        <f t="shared" si="25"/>
        <v>0</v>
      </c>
      <c r="AE197" s="203">
        <f t="shared" si="25"/>
        <v>1</v>
      </c>
      <c r="AF197" s="203">
        <f t="shared" si="25"/>
        <v>0</v>
      </c>
      <c r="AG197" s="203">
        <f t="shared" si="25"/>
        <v>0</v>
      </c>
      <c r="AH197" s="203">
        <f t="shared" si="25"/>
        <v>0</v>
      </c>
      <c r="AI197" s="203">
        <f t="shared" si="25"/>
        <v>0</v>
      </c>
      <c r="AJ197" s="203">
        <f t="shared" si="25"/>
        <v>0</v>
      </c>
      <c r="AK197" s="203">
        <f t="shared" si="25"/>
        <v>1</v>
      </c>
      <c r="AL197" s="203">
        <f t="shared" si="25"/>
        <v>0</v>
      </c>
      <c r="AM197" s="203">
        <f t="shared" si="25"/>
        <v>0</v>
      </c>
      <c r="AN197" s="203">
        <f t="shared" si="25"/>
        <v>0</v>
      </c>
      <c r="AO197" s="203">
        <f t="shared" si="25"/>
        <v>0</v>
      </c>
      <c r="AP197" s="203">
        <f t="shared" si="25"/>
        <v>1</v>
      </c>
      <c r="AQ197" s="203">
        <f t="shared" si="25"/>
        <v>0</v>
      </c>
      <c r="AR197" s="203">
        <f t="shared" si="25"/>
        <v>0</v>
      </c>
      <c r="AS197" s="203">
        <f t="shared" si="25"/>
        <v>0</v>
      </c>
      <c r="AT197" s="203">
        <f t="shared" si="25"/>
        <v>0</v>
      </c>
      <c r="AU197" s="203">
        <f t="shared" si="25"/>
        <v>0</v>
      </c>
      <c r="AV197" s="203">
        <f t="shared" si="25"/>
        <v>9</v>
      </c>
      <c r="AW197" s="203">
        <f t="shared" si="25"/>
        <v>0</v>
      </c>
      <c r="AX197" s="203">
        <f t="shared" si="25"/>
        <v>0</v>
      </c>
      <c r="AY197" s="203">
        <f t="shared" si="25"/>
        <v>0</v>
      </c>
      <c r="AZ197" s="203">
        <f t="shared" si="25"/>
        <v>0</v>
      </c>
      <c r="BA197" s="203">
        <f t="shared" si="25"/>
        <v>0</v>
      </c>
      <c r="BB197" s="203">
        <f t="shared" si="25"/>
        <v>0</v>
      </c>
      <c r="BC197" s="203">
        <f t="shared" si="25"/>
        <v>0</v>
      </c>
      <c r="BD197" s="203">
        <f t="shared" si="25"/>
        <v>0</v>
      </c>
      <c r="BE197" s="203">
        <f t="shared" si="25"/>
        <v>0</v>
      </c>
      <c r="BF197" s="222">
        <f>BF127+BF81+BF113</f>
        <v>19</v>
      </c>
      <c r="BG197" s="218" t="s">
        <v>306</v>
      </c>
    </row>
    <row r="198" spans="1:59" ht="15.75" hidden="1">
      <c r="A198" s="190"/>
      <c r="B198" s="285" t="s">
        <v>184</v>
      </c>
      <c r="C198" s="285"/>
      <c r="D198" s="285"/>
      <c r="E198" s="203">
        <f>E196+E197</f>
        <v>0</v>
      </c>
      <c r="F198" s="203">
        <f aca="true" t="shared" si="26" ref="F198:BE198">F196+F197</f>
        <v>0</v>
      </c>
      <c r="G198" s="203">
        <f t="shared" si="26"/>
        <v>0</v>
      </c>
      <c r="H198" s="203">
        <f t="shared" si="26"/>
        <v>0</v>
      </c>
      <c r="I198" s="203">
        <f t="shared" si="26"/>
        <v>0</v>
      </c>
      <c r="J198" s="203">
        <f t="shared" si="26"/>
        <v>0</v>
      </c>
      <c r="K198" s="203">
        <f t="shared" si="26"/>
        <v>0</v>
      </c>
      <c r="L198" s="203">
        <f t="shared" si="26"/>
        <v>0</v>
      </c>
      <c r="M198" s="203">
        <f t="shared" si="26"/>
        <v>0</v>
      </c>
      <c r="N198" s="203">
        <f t="shared" si="26"/>
        <v>0</v>
      </c>
      <c r="O198" s="203">
        <f t="shared" si="26"/>
        <v>0</v>
      </c>
      <c r="P198" s="203">
        <f t="shared" si="26"/>
        <v>0</v>
      </c>
      <c r="Q198" s="203">
        <f t="shared" si="26"/>
        <v>0</v>
      </c>
      <c r="R198" s="203">
        <f t="shared" si="26"/>
        <v>0</v>
      </c>
      <c r="S198" s="203">
        <f t="shared" si="26"/>
        <v>0</v>
      </c>
      <c r="T198" s="203">
        <f t="shared" si="26"/>
        <v>0</v>
      </c>
      <c r="U198" s="203" t="e">
        <f t="shared" si="26"/>
        <v>#VALUE!</v>
      </c>
      <c r="V198" s="203" t="e">
        <f t="shared" si="26"/>
        <v>#VALUE!</v>
      </c>
      <c r="W198" s="203">
        <f t="shared" si="26"/>
        <v>0</v>
      </c>
      <c r="X198" s="203">
        <f t="shared" si="26"/>
        <v>0</v>
      </c>
      <c r="Y198" s="203">
        <f t="shared" si="26"/>
        <v>0</v>
      </c>
      <c r="Z198" s="203">
        <f t="shared" si="26"/>
        <v>0</v>
      </c>
      <c r="AA198" s="203">
        <f t="shared" si="26"/>
        <v>0</v>
      </c>
      <c r="AB198" s="203">
        <f t="shared" si="26"/>
        <v>0</v>
      </c>
      <c r="AC198" s="203">
        <f t="shared" si="26"/>
        <v>0</v>
      </c>
      <c r="AD198" s="203">
        <f t="shared" si="26"/>
        <v>0</v>
      </c>
      <c r="AE198" s="203" t="e">
        <f t="shared" si="26"/>
        <v>#VALUE!</v>
      </c>
      <c r="AF198" s="203">
        <f t="shared" si="26"/>
        <v>0</v>
      </c>
      <c r="AG198" s="203">
        <f t="shared" si="26"/>
        <v>0</v>
      </c>
      <c r="AH198" s="203">
        <f t="shared" si="26"/>
        <v>0</v>
      </c>
      <c r="AI198" s="203">
        <f t="shared" si="26"/>
        <v>0</v>
      </c>
      <c r="AJ198" s="203">
        <f t="shared" si="26"/>
        <v>0</v>
      </c>
      <c r="AK198" s="203" t="e">
        <f t="shared" si="26"/>
        <v>#VALUE!</v>
      </c>
      <c r="AL198" s="203">
        <f t="shared" si="26"/>
        <v>0</v>
      </c>
      <c r="AM198" s="203">
        <f t="shared" si="26"/>
        <v>0</v>
      </c>
      <c r="AN198" s="203">
        <f t="shared" si="26"/>
        <v>0</v>
      </c>
      <c r="AO198" s="203">
        <f t="shared" si="26"/>
        <v>0</v>
      </c>
      <c r="AP198" s="203" t="e">
        <f t="shared" si="26"/>
        <v>#VALUE!</v>
      </c>
      <c r="AQ198" s="203">
        <f t="shared" si="26"/>
        <v>0</v>
      </c>
      <c r="AR198" s="203">
        <f t="shared" si="26"/>
        <v>0</v>
      </c>
      <c r="AS198" s="203">
        <f t="shared" si="26"/>
        <v>0</v>
      </c>
      <c r="AT198" s="203">
        <f t="shared" si="26"/>
        <v>0</v>
      </c>
      <c r="AU198" s="203">
        <f t="shared" si="26"/>
        <v>0</v>
      </c>
      <c r="AV198" s="203" t="e">
        <f t="shared" si="26"/>
        <v>#VALUE!</v>
      </c>
      <c r="AW198" s="203">
        <f t="shared" si="26"/>
        <v>0</v>
      </c>
      <c r="AX198" s="203">
        <f t="shared" si="26"/>
        <v>0</v>
      </c>
      <c r="AY198" s="203">
        <f t="shared" si="26"/>
        <v>0</v>
      </c>
      <c r="AZ198" s="203">
        <f t="shared" si="26"/>
        <v>0</v>
      </c>
      <c r="BA198" s="203">
        <f t="shared" si="26"/>
        <v>0</v>
      </c>
      <c r="BB198" s="203">
        <f t="shared" si="26"/>
        <v>0</v>
      </c>
      <c r="BC198" s="203">
        <f t="shared" si="26"/>
        <v>0</v>
      </c>
      <c r="BD198" s="203">
        <f t="shared" si="26"/>
        <v>0</v>
      </c>
      <c r="BE198" s="203">
        <f t="shared" si="26"/>
        <v>0</v>
      </c>
      <c r="BF198" s="220" t="e">
        <f t="shared" si="24"/>
        <v>#VALUE!</v>
      </c>
      <c r="BG198" s="218"/>
    </row>
    <row r="200" ht="15.75">
      <c r="S200" s="65">
        <f>16*18</f>
        <v>288</v>
      </c>
    </row>
    <row r="201" spans="20:40" ht="15.75">
      <c r="T201" s="65">
        <v>268</v>
      </c>
      <c r="AN201" s="65">
        <f>3*36</f>
        <v>108</v>
      </c>
    </row>
    <row r="204" spans="1:3" ht="26.25">
      <c r="A204" s="253" t="s">
        <v>314</v>
      </c>
      <c r="B204" s="253"/>
      <c r="C204" s="253"/>
    </row>
    <row r="207" spans="1:59" ht="93">
      <c r="A207" s="254" t="s">
        <v>156</v>
      </c>
      <c r="B207" s="254" t="s">
        <v>0</v>
      </c>
      <c r="C207" s="254" t="s">
        <v>157</v>
      </c>
      <c r="D207" s="255" t="s">
        <v>158</v>
      </c>
      <c r="E207" s="184" t="s">
        <v>317</v>
      </c>
      <c r="F207" s="251" t="s">
        <v>159</v>
      </c>
      <c r="G207" s="251"/>
      <c r="H207" s="251"/>
      <c r="I207" s="184" t="s">
        <v>318</v>
      </c>
      <c r="J207" s="251" t="s">
        <v>160</v>
      </c>
      <c r="K207" s="251"/>
      <c r="L207" s="251"/>
      <c r="M207" s="251"/>
      <c r="N207" s="184" t="s">
        <v>319</v>
      </c>
      <c r="O207" s="251" t="s">
        <v>161</v>
      </c>
      <c r="P207" s="251"/>
      <c r="Q207" s="251"/>
      <c r="R207" s="184" t="s">
        <v>320</v>
      </c>
      <c r="S207" s="251" t="s">
        <v>162</v>
      </c>
      <c r="T207" s="251"/>
      <c r="U207" s="251"/>
      <c r="V207" s="184" t="s">
        <v>321</v>
      </c>
      <c r="W207" s="251" t="s">
        <v>163</v>
      </c>
      <c r="X207" s="251"/>
      <c r="Y207" s="251"/>
      <c r="Z207" s="251"/>
      <c r="AA207" s="184" t="s">
        <v>322</v>
      </c>
      <c r="AB207" s="251" t="s">
        <v>164</v>
      </c>
      <c r="AC207" s="251"/>
      <c r="AD207" s="251"/>
      <c r="AE207" s="184" t="s">
        <v>323</v>
      </c>
      <c r="AF207" s="251" t="s">
        <v>165</v>
      </c>
      <c r="AG207" s="251"/>
      <c r="AH207" s="251"/>
      <c r="AI207" s="184" t="s">
        <v>324</v>
      </c>
      <c r="AJ207" s="251" t="s">
        <v>166</v>
      </c>
      <c r="AK207" s="251"/>
      <c r="AL207" s="251"/>
      <c r="AM207" s="251"/>
      <c r="AN207" s="184" t="s">
        <v>325</v>
      </c>
      <c r="AO207" s="251" t="s">
        <v>167</v>
      </c>
      <c r="AP207" s="251"/>
      <c r="AQ207" s="251"/>
      <c r="AR207" s="184" t="s">
        <v>326</v>
      </c>
      <c r="AS207" s="251" t="s">
        <v>168</v>
      </c>
      <c r="AT207" s="251"/>
      <c r="AU207" s="251"/>
      <c r="AV207" s="184" t="s">
        <v>327</v>
      </c>
      <c r="AW207" s="251" t="s">
        <v>169</v>
      </c>
      <c r="AX207" s="251"/>
      <c r="AY207" s="251"/>
      <c r="AZ207" s="251"/>
      <c r="BA207" s="184" t="s">
        <v>328</v>
      </c>
      <c r="BB207" s="251" t="s">
        <v>170</v>
      </c>
      <c r="BC207" s="251"/>
      <c r="BD207" s="251"/>
      <c r="BE207" s="184" t="s">
        <v>329</v>
      </c>
      <c r="BF207" s="252" t="s">
        <v>186</v>
      </c>
      <c r="BG207" s="221"/>
    </row>
    <row r="208" spans="1:59" ht="35.25" customHeight="1">
      <c r="A208" s="254"/>
      <c r="B208" s="254"/>
      <c r="C208" s="254"/>
      <c r="D208" s="255"/>
      <c r="E208" s="256" t="s">
        <v>171</v>
      </c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6"/>
      <c r="AC208" s="256"/>
      <c r="AD208" s="256"/>
      <c r="AE208" s="256"/>
      <c r="AF208" s="256"/>
      <c r="AG208" s="256"/>
      <c r="AH208" s="256"/>
      <c r="AI208" s="256"/>
      <c r="AJ208" s="256"/>
      <c r="AK208" s="256"/>
      <c r="AL208" s="256"/>
      <c r="AM208" s="256"/>
      <c r="AN208" s="256"/>
      <c r="AO208" s="256"/>
      <c r="AP208" s="256"/>
      <c r="AQ208" s="256"/>
      <c r="AR208" s="256"/>
      <c r="AS208" s="256"/>
      <c r="AT208" s="256"/>
      <c r="AU208" s="256"/>
      <c r="AV208" s="256"/>
      <c r="AW208" s="256"/>
      <c r="AX208" s="256"/>
      <c r="AY208" s="256"/>
      <c r="AZ208" s="256"/>
      <c r="BA208" s="256"/>
      <c r="BB208" s="256"/>
      <c r="BC208" s="256"/>
      <c r="BD208" s="256"/>
      <c r="BE208" s="256"/>
      <c r="BF208" s="252"/>
      <c r="BG208" s="218"/>
    </row>
    <row r="209" spans="1:59" ht="17.25">
      <c r="A209" s="254"/>
      <c r="B209" s="254"/>
      <c r="C209" s="254"/>
      <c r="D209" s="255"/>
      <c r="E209" s="186">
        <v>36</v>
      </c>
      <c r="F209" s="186">
        <v>37</v>
      </c>
      <c r="G209" s="186">
        <v>38</v>
      </c>
      <c r="H209" s="186">
        <v>39</v>
      </c>
      <c r="I209" s="186">
        <v>40</v>
      </c>
      <c r="J209" s="186">
        <v>41</v>
      </c>
      <c r="K209" s="186">
        <v>42</v>
      </c>
      <c r="L209" s="186">
        <v>43</v>
      </c>
      <c r="M209" s="186">
        <v>44</v>
      </c>
      <c r="N209" s="186">
        <v>45</v>
      </c>
      <c r="O209" s="186">
        <v>46</v>
      </c>
      <c r="P209" s="186">
        <v>47</v>
      </c>
      <c r="Q209" s="186">
        <v>48</v>
      </c>
      <c r="R209" s="186">
        <v>49</v>
      </c>
      <c r="S209" s="186">
        <v>50</v>
      </c>
      <c r="T209" s="186">
        <v>51</v>
      </c>
      <c r="U209" s="186">
        <v>52</v>
      </c>
      <c r="V209" s="186">
        <v>53</v>
      </c>
      <c r="W209" s="186">
        <v>1</v>
      </c>
      <c r="X209" s="186">
        <v>2</v>
      </c>
      <c r="Y209" s="186">
        <v>3</v>
      </c>
      <c r="Z209" s="186">
        <v>4</v>
      </c>
      <c r="AA209" s="186">
        <v>5</v>
      </c>
      <c r="AB209" s="186">
        <v>6</v>
      </c>
      <c r="AC209" s="186">
        <v>7</v>
      </c>
      <c r="AD209" s="186">
        <v>8</v>
      </c>
      <c r="AE209" s="186">
        <v>9</v>
      </c>
      <c r="AF209" s="186">
        <v>10</v>
      </c>
      <c r="AG209" s="186">
        <v>11</v>
      </c>
      <c r="AH209" s="186">
        <v>12</v>
      </c>
      <c r="AI209" s="186">
        <v>13</v>
      </c>
      <c r="AJ209" s="186">
        <v>14</v>
      </c>
      <c r="AK209" s="186">
        <v>15</v>
      </c>
      <c r="AL209" s="186">
        <v>16</v>
      </c>
      <c r="AM209" s="186">
        <v>17</v>
      </c>
      <c r="AN209" s="186">
        <v>18</v>
      </c>
      <c r="AO209" s="186">
        <v>19</v>
      </c>
      <c r="AP209" s="186">
        <v>20</v>
      </c>
      <c r="AQ209" s="186">
        <v>21</v>
      </c>
      <c r="AR209" s="186">
        <v>22</v>
      </c>
      <c r="AS209" s="186">
        <v>23</v>
      </c>
      <c r="AT209" s="186">
        <v>24</v>
      </c>
      <c r="AU209" s="186">
        <v>25</v>
      </c>
      <c r="AV209" s="186">
        <v>26</v>
      </c>
      <c r="AW209" s="186">
        <v>27</v>
      </c>
      <c r="AX209" s="186">
        <v>28</v>
      </c>
      <c r="AY209" s="186">
        <v>29</v>
      </c>
      <c r="AZ209" s="186">
        <v>30</v>
      </c>
      <c r="BA209" s="186">
        <v>31</v>
      </c>
      <c r="BB209" s="186">
        <v>32</v>
      </c>
      <c r="BC209" s="186">
        <v>33</v>
      </c>
      <c r="BD209" s="186">
        <v>34</v>
      </c>
      <c r="BE209" s="186">
        <v>35</v>
      </c>
      <c r="BF209" s="252"/>
      <c r="BG209" s="218"/>
    </row>
    <row r="210" spans="1:59" ht="15.75">
      <c r="A210" s="254"/>
      <c r="B210" s="254"/>
      <c r="C210" s="254"/>
      <c r="D210" s="255"/>
      <c r="E210" s="257" t="s">
        <v>185</v>
      </c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  <c r="U210" s="257"/>
      <c r="V210" s="257"/>
      <c r="W210" s="257"/>
      <c r="X210" s="257"/>
      <c r="Y210" s="257"/>
      <c r="Z210" s="257"/>
      <c r="AA210" s="257"/>
      <c r="AB210" s="257"/>
      <c r="AC210" s="257"/>
      <c r="AD210" s="257"/>
      <c r="AE210" s="257"/>
      <c r="AF210" s="257"/>
      <c r="AG210" s="257"/>
      <c r="AH210" s="257"/>
      <c r="AI210" s="257"/>
      <c r="AJ210" s="257"/>
      <c r="AK210" s="257"/>
      <c r="AL210" s="257"/>
      <c r="AM210" s="257"/>
      <c r="AN210" s="257"/>
      <c r="AO210" s="257"/>
      <c r="AP210" s="257"/>
      <c r="AQ210" s="257"/>
      <c r="AR210" s="257"/>
      <c r="AS210" s="257"/>
      <c r="AT210" s="257"/>
      <c r="AU210" s="257"/>
      <c r="AV210" s="257"/>
      <c r="AW210" s="257"/>
      <c r="AX210" s="257"/>
      <c r="AY210" s="257"/>
      <c r="AZ210" s="257"/>
      <c r="BA210" s="257"/>
      <c r="BB210" s="257"/>
      <c r="BC210" s="257"/>
      <c r="BD210" s="257"/>
      <c r="BE210" s="257"/>
      <c r="BF210" s="252"/>
      <c r="BG210" s="218"/>
    </row>
    <row r="211" spans="1:59" ht="22.5" customHeight="1">
      <c r="A211" s="254"/>
      <c r="B211" s="254"/>
      <c r="C211" s="254"/>
      <c r="D211" s="255"/>
      <c r="E211" s="186">
        <v>1</v>
      </c>
      <c r="F211" s="186">
        <v>2</v>
      </c>
      <c r="G211" s="186">
        <v>3</v>
      </c>
      <c r="H211" s="186">
        <v>4</v>
      </c>
      <c r="I211" s="186">
        <v>5</v>
      </c>
      <c r="J211" s="186">
        <v>6</v>
      </c>
      <c r="K211" s="186">
        <v>7</v>
      </c>
      <c r="L211" s="186">
        <v>8</v>
      </c>
      <c r="M211" s="186">
        <v>9</v>
      </c>
      <c r="N211" s="186">
        <v>10</v>
      </c>
      <c r="O211" s="186">
        <v>11</v>
      </c>
      <c r="P211" s="186">
        <v>12</v>
      </c>
      <c r="Q211" s="186">
        <v>13</v>
      </c>
      <c r="R211" s="186">
        <v>14</v>
      </c>
      <c r="S211" s="186">
        <v>15</v>
      </c>
      <c r="T211" s="186">
        <v>16</v>
      </c>
      <c r="U211" s="186">
        <v>17</v>
      </c>
      <c r="V211" s="186">
        <v>18</v>
      </c>
      <c r="W211" s="186">
        <v>19</v>
      </c>
      <c r="X211" s="186">
        <v>20</v>
      </c>
      <c r="Y211" s="186">
        <v>21</v>
      </c>
      <c r="Z211" s="186">
        <v>22</v>
      </c>
      <c r="AA211" s="186">
        <v>23</v>
      </c>
      <c r="AB211" s="186">
        <v>24</v>
      </c>
      <c r="AC211" s="186">
        <v>25</v>
      </c>
      <c r="AD211" s="186">
        <v>26</v>
      </c>
      <c r="AE211" s="186">
        <v>27</v>
      </c>
      <c r="AF211" s="186">
        <v>28</v>
      </c>
      <c r="AG211" s="186">
        <v>29</v>
      </c>
      <c r="AH211" s="186">
        <v>30</v>
      </c>
      <c r="AI211" s="186">
        <v>31</v>
      </c>
      <c r="AJ211" s="186">
        <v>32</v>
      </c>
      <c r="AK211" s="186">
        <v>33</v>
      </c>
      <c r="AL211" s="186">
        <v>34</v>
      </c>
      <c r="AM211" s="186">
        <v>35</v>
      </c>
      <c r="AN211" s="186">
        <v>36</v>
      </c>
      <c r="AO211" s="186">
        <v>37</v>
      </c>
      <c r="AP211" s="186">
        <v>0.38</v>
      </c>
      <c r="AQ211" s="186">
        <v>39</v>
      </c>
      <c r="AR211" s="186">
        <v>40</v>
      </c>
      <c r="AS211" s="186">
        <v>41</v>
      </c>
      <c r="AT211" s="186">
        <v>42</v>
      </c>
      <c r="AU211" s="186">
        <v>43</v>
      </c>
      <c r="AV211" s="186">
        <v>44</v>
      </c>
      <c r="AW211" s="186">
        <v>45</v>
      </c>
      <c r="AX211" s="186">
        <v>46</v>
      </c>
      <c r="AY211" s="186">
        <v>47</v>
      </c>
      <c r="AZ211" s="186">
        <v>48</v>
      </c>
      <c r="BA211" s="186">
        <v>49</v>
      </c>
      <c r="BB211" s="186">
        <v>50</v>
      </c>
      <c r="BC211" s="186">
        <v>51</v>
      </c>
      <c r="BD211" s="186">
        <v>52</v>
      </c>
      <c r="BE211" s="186">
        <v>53</v>
      </c>
      <c r="BF211" s="252"/>
      <c r="BG211" s="218"/>
    </row>
    <row r="212" spans="1:59" ht="15.75">
      <c r="A212" s="280" t="s">
        <v>316</v>
      </c>
      <c r="B212" s="283" t="s">
        <v>172</v>
      </c>
      <c r="C212" s="283" t="s">
        <v>19</v>
      </c>
      <c r="D212" s="187"/>
      <c r="E212" s="188">
        <f>E214+E236</f>
        <v>0</v>
      </c>
      <c r="F212" s="188">
        <f aca="true" t="shared" si="27" ref="F212:BF213">F214+F236</f>
        <v>0</v>
      </c>
      <c r="G212" s="188">
        <f t="shared" si="27"/>
        <v>0</v>
      </c>
      <c r="H212" s="188">
        <f t="shared" si="27"/>
        <v>0</v>
      </c>
      <c r="I212" s="188">
        <f t="shared" si="27"/>
        <v>0</v>
      </c>
      <c r="J212" s="188">
        <f t="shared" si="27"/>
        <v>0</v>
      </c>
      <c r="K212" s="188">
        <f t="shared" si="27"/>
        <v>0</v>
      </c>
      <c r="L212" s="188">
        <f t="shared" si="27"/>
        <v>0</v>
      </c>
      <c r="M212" s="188">
        <f t="shared" si="27"/>
        <v>0</v>
      </c>
      <c r="N212" s="188">
        <f t="shared" si="27"/>
        <v>0</v>
      </c>
      <c r="O212" s="188">
        <f t="shared" si="27"/>
        <v>0</v>
      </c>
      <c r="P212" s="188">
        <f t="shared" si="27"/>
        <v>0</v>
      </c>
      <c r="Q212" s="188">
        <f t="shared" si="27"/>
        <v>0</v>
      </c>
      <c r="R212" s="188">
        <f t="shared" si="27"/>
        <v>0</v>
      </c>
      <c r="S212" s="188">
        <f t="shared" si="27"/>
        <v>0</v>
      </c>
      <c r="T212" s="188">
        <f t="shared" si="27"/>
        <v>0</v>
      </c>
      <c r="U212" s="188">
        <f t="shared" si="27"/>
        <v>0</v>
      </c>
      <c r="V212" s="188">
        <f t="shared" si="27"/>
        <v>0</v>
      </c>
      <c r="W212" s="188">
        <f t="shared" si="27"/>
        <v>0</v>
      </c>
      <c r="X212" s="188">
        <f t="shared" si="27"/>
        <v>0</v>
      </c>
      <c r="Y212" s="188">
        <f t="shared" si="27"/>
        <v>0</v>
      </c>
      <c r="Z212" s="188">
        <f t="shared" si="27"/>
        <v>0</v>
      </c>
      <c r="AA212" s="188">
        <f t="shared" si="27"/>
        <v>0</v>
      </c>
      <c r="AB212" s="188">
        <f t="shared" si="27"/>
        <v>0</v>
      </c>
      <c r="AC212" s="188">
        <f t="shared" si="27"/>
        <v>0</v>
      </c>
      <c r="AD212" s="188">
        <f t="shared" si="27"/>
        <v>0</v>
      </c>
      <c r="AE212" s="188">
        <f t="shared" si="27"/>
        <v>0</v>
      </c>
      <c r="AF212" s="188">
        <f t="shared" si="27"/>
        <v>0</v>
      </c>
      <c r="AG212" s="188">
        <f t="shared" si="27"/>
        <v>0</v>
      </c>
      <c r="AH212" s="188">
        <f t="shared" si="27"/>
        <v>0</v>
      </c>
      <c r="AI212" s="188">
        <f t="shared" si="27"/>
        <v>0</v>
      </c>
      <c r="AJ212" s="188">
        <f t="shared" si="27"/>
        <v>0</v>
      </c>
      <c r="AK212" s="188">
        <f t="shared" si="27"/>
        <v>0</v>
      </c>
      <c r="AL212" s="188">
        <f t="shared" si="27"/>
        <v>0</v>
      </c>
      <c r="AM212" s="188">
        <f t="shared" si="27"/>
        <v>0</v>
      </c>
      <c r="AN212" s="188">
        <f t="shared" si="27"/>
        <v>0</v>
      </c>
      <c r="AO212" s="188">
        <f t="shared" si="27"/>
        <v>0</v>
      </c>
      <c r="AP212" s="188">
        <f t="shared" si="27"/>
        <v>0</v>
      </c>
      <c r="AQ212" s="188">
        <f t="shared" si="27"/>
        <v>0</v>
      </c>
      <c r="AR212" s="188">
        <f t="shared" si="27"/>
        <v>0</v>
      </c>
      <c r="AS212" s="188">
        <f t="shared" si="27"/>
        <v>0</v>
      </c>
      <c r="AT212" s="188">
        <f t="shared" si="27"/>
        <v>0</v>
      </c>
      <c r="AU212" s="188">
        <f t="shared" si="27"/>
        <v>0</v>
      </c>
      <c r="AV212" s="188">
        <f t="shared" si="27"/>
        <v>0</v>
      </c>
      <c r="AW212" s="188">
        <f t="shared" si="27"/>
        <v>0</v>
      </c>
      <c r="AX212" s="188">
        <f t="shared" si="27"/>
        <v>0</v>
      </c>
      <c r="AY212" s="188">
        <f t="shared" si="27"/>
        <v>0</v>
      </c>
      <c r="AZ212" s="188">
        <f t="shared" si="27"/>
        <v>0</v>
      </c>
      <c r="BA212" s="188">
        <f t="shared" si="27"/>
        <v>0</v>
      </c>
      <c r="BB212" s="188">
        <f t="shared" si="27"/>
        <v>0</v>
      </c>
      <c r="BC212" s="188">
        <f t="shared" si="27"/>
        <v>0</v>
      </c>
      <c r="BD212" s="188">
        <f t="shared" si="27"/>
        <v>0</v>
      </c>
      <c r="BE212" s="188">
        <f t="shared" si="27"/>
        <v>0</v>
      </c>
      <c r="BF212" s="220">
        <f t="shared" si="27"/>
        <v>0</v>
      </c>
      <c r="BG212" s="218"/>
    </row>
    <row r="213" spans="1:59" ht="15.75">
      <c r="A213" s="281"/>
      <c r="B213" s="283"/>
      <c r="C213" s="283"/>
      <c r="D213" s="187"/>
      <c r="E213" s="188">
        <f>E215+E237</f>
        <v>0</v>
      </c>
      <c r="F213" s="188">
        <f t="shared" si="27"/>
        <v>0</v>
      </c>
      <c r="G213" s="188">
        <f t="shared" si="27"/>
        <v>0</v>
      </c>
      <c r="H213" s="188">
        <f t="shared" si="27"/>
        <v>0</v>
      </c>
      <c r="I213" s="188">
        <f t="shared" si="27"/>
        <v>0</v>
      </c>
      <c r="J213" s="188">
        <f t="shared" si="27"/>
        <v>0</v>
      </c>
      <c r="K213" s="188">
        <f t="shared" si="27"/>
        <v>0</v>
      </c>
      <c r="L213" s="188">
        <f t="shared" si="27"/>
        <v>0</v>
      </c>
      <c r="M213" s="188">
        <f t="shared" si="27"/>
        <v>0</v>
      </c>
      <c r="N213" s="188">
        <f t="shared" si="27"/>
        <v>0</v>
      </c>
      <c r="O213" s="188">
        <f t="shared" si="27"/>
        <v>0</v>
      </c>
      <c r="P213" s="188">
        <f t="shared" si="27"/>
        <v>0</v>
      </c>
      <c r="Q213" s="188">
        <f t="shared" si="27"/>
        <v>0</v>
      </c>
      <c r="R213" s="188">
        <f t="shared" si="27"/>
        <v>0</v>
      </c>
      <c r="S213" s="188">
        <f t="shared" si="27"/>
        <v>0</v>
      </c>
      <c r="T213" s="188">
        <f t="shared" si="27"/>
        <v>0</v>
      </c>
      <c r="U213" s="188">
        <f t="shared" si="27"/>
        <v>0</v>
      </c>
      <c r="V213" s="188">
        <f t="shared" si="27"/>
        <v>0</v>
      </c>
      <c r="W213" s="188">
        <f t="shared" si="27"/>
        <v>0</v>
      </c>
      <c r="X213" s="188">
        <f t="shared" si="27"/>
        <v>0</v>
      </c>
      <c r="Y213" s="188">
        <f t="shared" si="27"/>
        <v>0</v>
      </c>
      <c r="Z213" s="188">
        <f t="shared" si="27"/>
        <v>0</v>
      </c>
      <c r="AA213" s="188">
        <f t="shared" si="27"/>
        <v>0</v>
      </c>
      <c r="AB213" s="188">
        <f t="shared" si="27"/>
        <v>0</v>
      </c>
      <c r="AC213" s="188">
        <f t="shared" si="27"/>
        <v>0</v>
      </c>
      <c r="AD213" s="188">
        <f t="shared" si="27"/>
        <v>0</v>
      </c>
      <c r="AE213" s="188">
        <f t="shared" si="27"/>
        <v>0</v>
      </c>
      <c r="AF213" s="188">
        <f t="shared" si="27"/>
        <v>0</v>
      </c>
      <c r="AG213" s="188">
        <f t="shared" si="27"/>
        <v>0</v>
      </c>
      <c r="AH213" s="188">
        <f t="shared" si="27"/>
        <v>0</v>
      </c>
      <c r="AI213" s="188">
        <f t="shared" si="27"/>
        <v>0</v>
      </c>
      <c r="AJ213" s="188">
        <f t="shared" si="27"/>
        <v>0</v>
      </c>
      <c r="AK213" s="188">
        <f t="shared" si="27"/>
        <v>0</v>
      </c>
      <c r="AL213" s="188">
        <f t="shared" si="27"/>
        <v>0</v>
      </c>
      <c r="AM213" s="188">
        <f t="shared" si="27"/>
        <v>0</v>
      </c>
      <c r="AN213" s="188">
        <f t="shared" si="27"/>
        <v>0</v>
      </c>
      <c r="AO213" s="188">
        <f t="shared" si="27"/>
        <v>0</v>
      </c>
      <c r="AP213" s="188">
        <f t="shared" si="27"/>
        <v>0</v>
      </c>
      <c r="AQ213" s="188">
        <f t="shared" si="27"/>
        <v>0</v>
      </c>
      <c r="AR213" s="188">
        <f t="shared" si="27"/>
        <v>0</v>
      </c>
      <c r="AS213" s="188">
        <f t="shared" si="27"/>
        <v>0</v>
      </c>
      <c r="AT213" s="188">
        <f t="shared" si="27"/>
        <v>0</v>
      </c>
      <c r="AU213" s="188">
        <f t="shared" si="27"/>
        <v>0</v>
      </c>
      <c r="AV213" s="188">
        <f t="shared" si="27"/>
        <v>0</v>
      </c>
      <c r="AW213" s="188">
        <f t="shared" si="27"/>
        <v>0</v>
      </c>
      <c r="AX213" s="188">
        <f t="shared" si="27"/>
        <v>0</v>
      </c>
      <c r="AY213" s="188">
        <f t="shared" si="27"/>
        <v>0</v>
      </c>
      <c r="AZ213" s="188">
        <f t="shared" si="27"/>
        <v>0</v>
      </c>
      <c r="BA213" s="188">
        <f t="shared" si="27"/>
        <v>0</v>
      </c>
      <c r="BB213" s="188">
        <f t="shared" si="27"/>
        <v>0</v>
      </c>
      <c r="BC213" s="188">
        <f t="shared" si="27"/>
        <v>0</v>
      </c>
      <c r="BD213" s="188">
        <f t="shared" si="27"/>
        <v>0</v>
      </c>
      <c r="BE213" s="188">
        <f t="shared" si="27"/>
        <v>0</v>
      </c>
      <c r="BF213" s="220">
        <f t="shared" si="27"/>
        <v>0</v>
      </c>
      <c r="BG213" s="218"/>
    </row>
    <row r="214" spans="1:59" ht="15.75">
      <c r="A214" s="281"/>
      <c r="B214" s="206" t="s">
        <v>20</v>
      </c>
      <c r="C214" s="206" t="s">
        <v>21</v>
      </c>
      <c r="D214" s="187"/>
      <c r="E214" s="188">
        <f>E216+E218+E220+E222+E224+E226+E228+E230+E232+E234</f>
        <v>0</v>
      </c>
      <c r="F214" s="188">
        <f aca="true" t="shared" si="28" ref="F214:BF215">F216+F218+F220+F222+F224+F226+F228+F230+F232+F234</f>
        <v>0</v>
      </c>
      <c r="G214" s="188">
        <f t="shared" si="28"/>
        <v>0</v>
      </c>
      <c r="H214" s="188">
        <f t="shared" si="28"/>
        <v>0</v>
      </c>
      <c r="I214" s="188">
        <f t="shared" si="28"/>
        <v>0</v>
      </c>
      <c r="J214" s="188">
        <f t="shared" si="28"/>
        <v>0</v>
      </c>
      <c r="K214" s="188">
        <f t="shared" si="28"/>
        <v>0</v>
      </c>
      <c r="L214" s="188">
        <f t="shared" si="28"/>
        <v>0</v>
      </c>
      <c r="M214" s="188">
        <f t="shared" si="28"/>
        <v>0</v>
      </c>
      <c r="N214" s="188">
        <f t="shared" si="28"/>
        <v>0</v>
      </c>
      <c r="O214" s="188">
        <f t="shared" si="28"/>
        <v>0</v>
      </c>
      <c r="P214" s="188">
        <f t="shared" si="28"/>
        <v>0</v>
      </c>
      <c r="Q214" s="188">
        <f t="shared" si="28"/>
        <v>0</v>
      </c>
      <c r="R214" s="188">
        <f t="shared" si="28"/>
        <v>0</v>
      </c>
      <c r="S214" s="188">
        <f t="shared" si="28"/>
        <v>0</v>
      </c>
      <c r="T214" s="188">
        <f t="shared" si="28"/>
        <v>0</v>
      </c>
      <c r="U214" s="188">
        <f t="shared" si="28"/>
        <v>0</v>
      </c>
      <c r="V214" s="188">
        <f t="shared" si="28"/>
        <v>0</v>
      </c>
      <c r="W214" s="188">
        <f t="shared" si="28"/>
        <v>0</v>
      </c>
      <c r="X214" s="188">
        <f t="shared" si="28"/>
        <v>0</v>
      </c>
      <c r="Y214" s="188">
        <f t="shared" si="28"/>
        <v>0</v>
      </c>
      <c r="Z214" s="188">
        <f t="shared" si="28"/>
        <v>0</v>
      </c>
      <c r="AA214" s="188">
        <f t="shared" si="28"/>
        <v>0</v>
      </c>
      <c r="AB214" s="188">
        <f t="shared" si="28"/>
        <v>0</v>
      </c>
      <c r="AC214" s="188">
        <f t="shared" si="28"/>
        <v>0</v>
      </c>
      <c r="AD214" s="188">
        <f t="shared" si="28"/>
        <v>0</v>
      </c>
      <c r="AE214" s="188">
        <f t="shared" si="28"/>
        <v>0</v>
      </c>
      <c r="AF214" s="188">
        <f t="shared" si="28"/>
        <v>0</v>
      </c>
      <c r="AG214" s="188">
        <f t="shared" si="28"/>
        <v>0</v>
      </c>
      <c r="AH214" s="188">
        <f t="shared" si="28"/>
        <v>0</v>
      </c>
      <c r="AI214" s="188">
        <f t="shared" si="28"/>
        <v>0</v>
      </c>
      <c r="AJ214" s="188">
        <f t="shared" si="28"/>
        <v>0</v>
      </c>
      <c r="AK214" s="188">
        <f t="shared" si="28"/>
        <v>0</v>
      </c>
      <c r="AL214" s="188">
        <f t="shared" si="28"/>
        <v>0</v>
      </c>
      <c r="AM214" s="188">
        <f t="shared" si="28"/>
        <v>0</v>
      </c>
      <c r="AN214" s="188">
        <f t="shared" si="28"/>
        <v>0</v>
      </c>
      <c r="AO214" s="188">
        <f t="shared" si="28"/>
        <v>0</v>
      </c>
      <c r="AP214" s="188">
        <f t="shared" si="28"/>
        <v>0</v>
      </c>
      <c r="AQ214" s="188">
        <f t="shared" si="28"/>
        <v>0</v>
      </c>
      <c r="AR214" s="188">
        <f t="shared" si="28"/>
        <v>0</v>
      </c>
      <c r="AS214" s="188">
        <f t="shared" si="28"/>
        <v>0</v>
      </c>
      <c r="AT214" s="188">
        <f t="shared" si="28"/>
        <v>0</v>
      </c>
      <c r="AU214" s="188">
        <f t="shared" si="28"/>
        <v>0</v>
      </c>
      <c r="AV214" s="188">
        <f t="shared" si="28"/>
        <v>0</v>
      </c>
      <c r="AW214" s="188">
        <f t="shared" si="28"/>
        <v>0</v>
      </c>
      <c r="AX214" s="188">
        <f t="shared" si="28"/>
        <v>0</v>
      </c>
      <c r="AY214" s="188">
        <f t="shared" si="28"/>
        <v>0</v>
      </c>
      <c r="AZ214" s="188">
        <f t="shared" si="28"/>
        <v>0</v>
      </c>
      <c r="BA214" s="188">
        <f t="shared" si="28"/>
        <v>0</v>
      </c>
      <c r="BB214" s="188">
        <f t="shared" si="28"/>
        <v>0</v>
      </c>
      <c r="BC214" s="188">
        <f t="shared" si="28"/>
        <v>0</v>
      </c>
      <c r="BD214" s="188">
        <f t="shared" si="28"/>
        <v>0</v>
      </c>
      <c r="BE214" s="188">
        <f t="shared" si="28"/>
        <v>0</v>
      </c>
      <c r="BF214" s="220">
        <f t="shared" si="28"/>
        <v>0</v>
      </c>
      <c r="BG214" s="218"/>
    </row>
    <row r="215" spans="1:59" ht="15.75">
      <c r="A215" s="281"/>
      <c r="B215" s="206"/>
      <c r="C215" s="206"/>
      <c r="D215" s="187"/>
      <c r="E215" s="188">
        <f>E217+E219+E221+E223+E225+E227+E229+E231+E233+E235</f>
        <v>0</v>
      </c>
      <c r="F215" s="188">
        <f t="shared" si="28"/>
        <v>0</v>
      </c>
      <c r="G215" s="188">
        <f t="shared" si="28"/>
        <v>0</v>
      </c>
      <c r="H215" s="188">
        <f t="shared" si="28"/>
        <v>0</v>
      </c>
      <c r="I215" s="188">
        <f t="shared" si="28"/>
        <v>0</v>
      </c>
      <c r="J215" s="188">
        <f t="shared" si="28"/>
        <v>0</v>
      </c>
      <c r="K215" s="188">
        <f t="shared" si="28"/>
        <v>0</v>
      </c>
      <c r="L215" s="188">
        <f t="shared" si="28"/>
        <v>0</v>
      </c>
      <c r="M215" s="188">
        <f t="shared" si="28"/>
        <v>0</v>
      </c>
      <c r="N215" s="188">
        <f t="shared" si="28"/>
        <v>0</v>
      </c>
      <c r="O215" s="188">
        <f t="shared" si="28"/>
        <v>0</v>
      </c>
      <c r="P215" s="188">
        <f t="shared" si="28"/>
        <v>0</v>
      </c>
      <c r="Q215" s="188">
        <f t="shared" si="28"/>
        <v>0</v>
      </c>
      <c r="R215" s="188">
        <f t="shared" si="28"/>
        <v>0</v>
      </c>
      <c r="S215" s="188">
        <f t="shared" si="28"/>
        <v>0</v>
      </c>
      <c r="T215" s="188">
        <f t="shared" si="28"/>
        <v>0</v>
      </c>
      <c r="U215" s="188">
        <f t="shared" si="28"/>
        <v>0</v>
      </c>
      <c r="V215" s="188">
        <f t="shared" si="28"/>
        <v>0</v>
      </c>
      <c r="W215" s="188">
        <f t="shared" si="28"/>
        <v>0</v>
      </c>
      <c r="X215" s="188">
        <f t="shared" si="28"/>
        <v>0</v>
      </c>
      <c r="Y215" s="188">
        <f t="shared" si="28"/>
        <v>0</v>
      </c>
      <c r="Z215" s="188">
        <f t="shared" si="28"/>
        <v>0</v>
      </c>
      <c r="AA215" s="188">
        <f t="shared" si="28"/>
        <v>0</v>
      </c>
      <c r="AB215" s="188">
        <f t="shared" si="28"/>
        <v>0</v>
      </c>
      <c r="AC215" s="188">
        <f t="shared" si="28"/>
        <v>0</v>
      </c>
      <c r="AD215" s="188">
        <f t="shared" si="28"/>
        <v>0</v>
      </c>
      <c r="AE215" s="188">
        <f t="shared" si="28"/>
        <v>0</v>
      </c>
      <c r="AF215" s="188">
        <f t="shared" si="28"/>
        <v>0</v>
      </c>
      <c r="AG215" s="188">
        <f t="shared" si="28"/>
        <v>0</v>
      </c>
      <c r="AH215" s="188">
        <f t="shared" si="28"/>
        <v>0</v>
      </c>
      <c r="AI215" s="188">
        <f t="shared" si="28"/>
        <v>0</v>
      </c>
      <c r="AJ215" s="188">
        <f t="shared" si="28"/>
        <v>0</v>
      </c>
      <c r="AK215" s="188">
        <f t="shared" si="28"/>
        <v>0</v>
      </c>
      <c r="AL215" s="188">
        <f t="shared" si="28"/>
        <v>0</v>
      </c>
      <c r="AM215" s="188">
        <f t="shared" si="28"/>
        <v>0</v>
      </c>
      <c r="AN215" s="188">
        <f t="shared" si="28"/>
        <v>0</v>
      </c>
      <c r="AO215" s="188">
        <f t="shared" si="28"/>
        <v>0</v>
      </c>
      <c r="AP215" s="188">
        <f t="shared" si="28"/>
        <v>0</v>
      </c>
      <c r="AQ215" s="188">
        <f t="shared" si="28"/>
        <v>0</v>
      </c>
      <c r="AR215" s="188">
        <f t="shared" si="28"/>
        <v>0</v>
      </c>
      <c r="AS215" s="188">
        <f t="shared" si="28"/>
        <v>0</v>
      </c>
      <c r="AT215" s="188">
        <f t="shared" si="28"/>
        <v>0</v>
      </c>
      <c r="AU215" s="188">
        <f t="shared" si="28"/>
        <v>0</v>
      </c>
      <c r="AV215" s="188">
        <f t="shared" si="28"/>
        <v>0</v>
      </c>
      <c r="AW215" s="188">
        <f t="shared" si="28"/>
        <v>0</v>
      </c>
      <c r="AX215" s="188">
        <f t="shared" si="28"/>
        <v>0</v>
      </c>
      <c r="AY215" s="188">
        <f t="shared" si="28"/>
        <v>0</v>
      </c>
      <c r="AZ215" s="188">
        <f t="shared" si="28"/>
        <v>0</v>
      </c>
      <c r="BA215" s="188">
        <f t="shared" si="28"/>
        <v>0</v>
      </c>
      <c r="BB215" s="188">
        <f t="shared" si="28"/>
        <v>0</v>
      </c>
      <c r="BC215" s="188">
        <f t="shared" si="28"/>
        <v>0</v>
      </c>
      <c r="BD215" s="188">
        <f t="shared" si="28"/>
        <v>0</v>
      </c>
      <c r="BE215" s="188">
        <f t="shared" si="28"/>
        <v>0</v>
      </c>
      <c r="BF215" s="220">
        <f t="shared" si="28"/>
        <v>0</v>
      </c>
      <c r="BG215" s="218"/>
    </row>
    <row r="216" spans="1:59" ht="15.75">
      <c r="A216" s="281"/>
      <c r="B216" s="261" t="s">
        <v>175</v>
      </c>
      <c r="C216" s="261" t="str">
        <f>C84</f>
        <v>Русский язык</v>
      </c>
      <c r="D216" s="187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>
        <v>0</v>
      </c>
      <c r="X216" s="188">
        <v>0</v>
      </c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8"/>
      <c r="AT216" s="188"/>
      <c r="AU216" s="188"/>
      <c r="AV216" s="188"/>
      <c r="AW216" s="188">
        <v>0</v>
      </c>
      <c r="AX216" s="188">
        <v>0</v>
      </c>
      <c r="AY216" s="188">
        <v>0</v>
      </c>
      <c r="AZ216" s="188">
        <v>0</v>
      </c>
      <c r="BA216" s="188">
        <v>0</v>
      </c>
      <c r="BB216" s="188">
        <v>0</v>
      </c>
      <c r="BC216" s="188">
        <v>0</v>
      </c>
      <c r="BD216" s="188">
        <v>0</v>
      </c>
      <c r="BE216" s="188">
        <v>0</v>
      </c>
      <c r="BF216" s="220">
        <f aca="true" t="shared" si="29" ref="BF216:BF233">SUM(E216:BE216)</f>
        <v>0</v>
      </c>
      <c r="BG216" s="218"/>
    </row>
    <row r="217" spans="1:59" ht="16.5" customHeight="1">
      <c r="A217" s="281"/>
      <c r="B217" s="262"/>
      <c r="C217" s="262"/>
      <c r="D217" s="192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88"/>
      <c r="W217" s="188">
        <v>0</v>
      </c>
      <c r="X217" s="188">
        <v>0</v>
      </c>
      <c r="Y217" s="191"/>
      <c r="Z217" s="191"/>
      <c r="AA217" s="191"/>
      <c r="AB217" s="191"/>
      <c r="AC217" s="191"/>
      <c r="AD217" s="191"/>
      <c r="AE217" s="191"/>
      <c r="AF217" s="191"/>
      <c r="AG217" s="191"/>
      <c r="AH217" s="191"/>
      <c r="AI217" s="191"/>
      <c r="AJ217" s="191"/>
      <c r="AK217" s="191"/>
      <c r="AL217" s="191"/>
      <c r="AM217" s="191"/>
      <c r="AN217" s="191"/>
      <c r="AO217" s="191"/>
      <c r="AP217" s="191"/>
      <c r="AQ217" s="191"/>
      <c r="AR217" s="194"/>
      <c r="AS217" s="191"/>
      <c r="AT217" s="191"/>
      <c r="AU217" s="191"/>
      <c r="AV217" s="188"/>
      <c r="AW217" s="188">
        <v>0</v>
      </c>
      <c r="AX217" s="188">
        <v>0</v>
      </c>
      <c r="AY217" s="188">
        <v>0</v>
      </c>
      <c r="AZ217" s="188">
        <v>0</v>
      </c>
      <c r="BA217" s="188">
        <v>0</v>
      </c>
      <c r="BB217" s="188">
        <v>0</v>
      </c>
      <c r="BC217" s="188">
        <v>0</v>
      </c>
      <c r="BD217" s="188">
        <v>0</v>
      </c>
      <c r="BE217" s="188">
        <v>0</v>
      </c>
      <c r="BF217" s="220">
        <f t="shared" si="29"/>
        <v>0</v>
      </c>
      <c r="BG217" s="218"/>
    </row>
    <row r="218" spans="1:59" ht="16.5" customHeight="1">
      <c r="A218" s="281"/>
      <c r="B218" s="261" t="s">
        <v>188</v>
      </c>
      <c r="C218" s="261" t="str">
        <f>C86</f>
        <v>Литература</v>
      </c>
      <c r="D218" s="187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>
        <v>0</v>
      </c>
      <c r="X218" s="188">
        <v>0</v>
      </c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99"/>
      <c r="AS218" s="188"/>
      <c r="AT218" s="188"/>
      <c r="AU218" s="188"/>
      <c r="AV218" s="188"/>
      <c r="AW218" s="188">
        <v>0</v>
      </c>
      <c r="AX218" s="188">
        <v>0</v>
      </c>
      <c r="AY218" s="188">
        <v>0</v>
      </c>
      <c r="AZ218" s="188">
        <v>0</v>
      </c>
      <c r="BA218" s="188">
        <v>0</v>
      </c>
      <c r="BB218" s="188">
        <v>0</v>
      </c>
      <c r="BC218" s="188">
        <v>0</v>
      </c>
      <c r="BD218" s="188">
        <v>0</v>
      </c>
      <c r="BE218" s="188">
        <v>0</v>
      </c>
      <c r="BF218" s="220">
        <f t="shared" si="29"/>
        <v>0</v>
      </c>
      <c r="BG218" s="218"/>
    </row>
    <row r="219" spans="1:59" ht="17.25" customHeight="1">
      <c r="A219" s="281"/>
      <c r="B219" s="262"/>
      <c r="C219" s="262"/>
      <c r="D219" s="192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88"/>
      <c r="W219" s="188">
        <v>0</v>
      </c>
      <c r="X219" s="188">
        <v>0</v>
      </c>
      <c r="Y219" s="191"/>
      <c r="Z219" s="191"/>
      <c r="AA219" s="191"/>
      <c r="AB219" s="191"/>
      <c r="AC219" s="191"/>
      <c r="AD219" s="191"/>
      <c r="AE219" s="191"/>
      <c r="AF219" s="191"/>
      <c r="AG219" s="191"/>
      <c r="AH219" s="191"/>
      <c r="AI219" s="191"/>
      <c r="AJ219" s="191"/>
      <c r="AK219" s="191"/>
      <c r="AL219" s="191"/>
      <c r="AM219" s="191"/>
      <c r="AN219" s="191"/>
      <c r="AO219" s="191"/>
      <c r="AP219" s="191"/>
      <c r="AQ219" s="191"/>
      <c r="AR219" s="194"/>
      <c r="AS219" s="191"/>
      <c r="AT219" s="191"/>
      <c r="AU219" s="188"/>
      <c r="AV219" s="188"/>
      <c r="AW219" s="188">
        <v>0</v>
      </c>
      <c r="AX219" s="188">
        <v>0</v>
      </c>
      <c r="AY219" s="188">
        <v>0</v>
      </c>
      <c r="AZ219" s="188">
        <v>0</v>
      </c>
      <c r="BA219" s="188">
        <v>0</v>
      </c>
      <c r="BB219" s="188">
        <v>0</v>
      </c>
      <c r="BC219" s="188">
        <v>0</v>
      </c>
      <c r="BD219" s="188">
        <v>0</v>
      </c>
      <c r="BE219" s="188">
        <v>0</v>
      </c>
      <c r="BF219" s="220">
        <f t="shared" si="29"/>
        <v>0</v>
      </c>
      <c r="BG219" s="218"/>
    </row>
    <row r="220" spans="1:59" ht="16.5" customHeight="1">
      <c r="A220" s="281"/>
      <c r="B220" s="261" t="s">
        <v>189</v>
      </c>
      <c r="C220" s="261" t="str">
        <f>C88</f>
        <v>Иностранный язык (английский язык)</v>
      </c>
      <c r="D220" s="187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>
        <v>0</v>
      </c>
      <c r="X220" s="188">
        <v>0</v>
      </c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99"/>
      <c r="AS220" s="188"/>
      <c r="AT220" s="188"/>
      <c r="AU220" s="188"/>
      <c r="AV220" s="188"/>
      <c r="AW220" s="188">
        <v>0</v>
      </c>
      <c r="AX220" s="188">
        <v>0</v>
      </c>
      <c r="AY220" s="188">
        <v>0</v>
      </c>
      <c r="AZ220" s="188">
        <v>0</v>
      </c>
      <c r="BA220" s="188">
        <v>0</v>
      </c>
      <c r="BB220" s="188">
        <v>0</v>
      </c>
      <c r="BC220" s="188">
        <v>0</v>
      </c>
      <c r="BD220" s="188">
        <v>0</v>
      </c>
      <c r="BE220" s="188">
        <v>0</v>
      </c>
      <c r="BF220" s="220">
        <f t="shared" si="29"/>
        <v>0</v>
      </c>
      <c r="BG220" s="218"/>
    </row>
    <row r="221" spans="1:60" ht="14.25" customHeight="1">
      <c r="A221" s="281"/>
      <c r="B221" s="262"/>
      <c r="C221" s="262"/>
      <c r="D221" s="192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88"/>
      <c r="W221" s="188">
        <v>0</v>
      </c>
      <c r="X221" s="188">
        <v>0</v>
      </c>
      <c r="Y221" s="191"/>
      <c r="Z221" s="191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191"/>
      <c r="AL221" s="191"/>
      <c r="AM221" s="191"/>
      <c r="AN221" s="191"/>
      <c r="AO221" s="191"/>
      <c r="AP221" s="191"/>
      <c r="AQ221" s="191"/>
      <c r="AR221" s="194"/>
      <c r="AS221" s="191"/>
      <c r="AT221" s="191"/>
      <c r="AU221" s="188"/>
      <c r="AV221" s="188"/>
      <c r="AW221" s="188">
        <v>0</v>
      </c>
      <c r="AX221" s="188">
        <v>0</v>
      </c>
      <c r="AY221" s="188">
        <v>0</v>
      </c>
      <c r="AZ221" s="188">
        <v>0</v>
      </c>
      <c r="BA221" s="188">
        <v>0</v>
      </c>
      <c r="BB221" s="188">
        <v>0</v>
      </c>
      <c r="BC221" s="188">
        <v>0</v>
      </c>
      <c r="BD221" s="188">
        <v>0</v>
      </c>
      <c r="BE221" s="188">
        <v>0</v>
      </c>
      <c r="BF221" s="220">
        <f t="shared" si="29"/>
        <v>0</v>
      </c>
      <c r="BG221" s="218"/>
      <c r="BH221" s="65">
        <v>1</v>
      </c>
    </row>
    <row r="222" spans="1:59" ht="16.5" customHeight="1">
      <c r="A222" s="281"/>
      <c r="B222" s="261" t="s">
        <v>190</v>
      </c>
      <c r="C222" s="261" t="str">
        <f>C90</f>
        <v>История</v>
      </c>
      <c r="D222" s="187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>
        <v>0</v>
      </c>
      <c r="X222" s="188">
        <v>0</v>
      </c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99"/>
      <c r="AS222" s="188"/>
      <c r="AT222" s="188"/>
      <c r="AU222" s="188"/>
      <c r="AV222" s="188"/>
      <c r="AW222" s="188">
        <v>0</v>
      </c>
      <c r="AX222" s="188">
        <v>0</v>
      </c>
      <c r="AY222" s="188">
        <v>0</v>
      </c>
      <c r="AZ222" s="188">
        <v>0</v>
      </c>
      <c r="BA222" s="188">
        <v>0</v>
      </c>
      <c r="BB222" s="188">
        <v>0</v>
      </c>
      <c r="BC222" s="188">
        <v>0</v>
      </c>
      <c r="BD222" s="188">
        <v>0</v>
      </c>
      <c r="BE222" s="188">
        <v>0</v>
      </c>
      <c r="BF222" s="220">
        <f t="shared" si="29"/>
        <v>0</v>
      </c>
      <c r="BG222" s="218"/>
    </row>
    <row r="223" spans="1:59" ht="23.25" customHeight="1">
      <c r="A223" s="281"/>
      <c r="B223" s="262"/>
      <c r="C223" s="262"/>
      <c r="D223" s="192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88"/>
      <c r="W223" s="188">
        <v>0</v>
      </c>
      <c r="X223" s="188">
        <v>0</v>
      </c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1"/>
      <c r="AK223" s="191"/>
      <c r="AL223" s="191"/>
      <c r="AM223" s="191"/>
      <c r="AN223" s="191"/>
      <c r="AO223" s="191"/>
      <c r="AP223" s="191"/>
      <c r="AQ223" s="191"/>
      <c r="AR223" s="194"/>
      <c r="AS223" s="191"/>
      <c r="AT223" s="191"/>
      <c r="AU223" s="188"/>
      <c r="AV223" s="188"/>
      <c r="AW223" s="188">
        <v>0</v>
      </c>
      <c r="AX223" s="188">
        <v>0</v>
      </c>
      <c r="AY223" s="188">
        <v>0</v>
      </c>
      <c r="AZ223" s="188">
        <v>0</v>
      </c>
      <c r="BA223" s="188">
        <v>0</v>
      </c>
      <c r="BB223" s="188">
        <v>0</v>
      </c>
      <c r="BC223" s="188">
        <v>0</v>
      </c>
      <c r="BD223" s="188">
        <v>0</v>
      </c>
      <c r="BE223" s="188">
        <v>0</v>
      </c>
      <c r="BF223" s="220">
        <f t="shared" si="29"/>
        <v>0</v>
      </c>
      <c r="BG223" s="218"/>
    </row>
    <row r="224" spans="1:59" ht="16.5" customHeight="1">
      <c r="A224" s="281"/>
      <c r="B224" s="261" t="s">
        <v>191</v>
      </c>
      <c r="C224" s="261" t="str">
        <f>C92</f>
        <v>Обществознания (включая экономику права)</v>
      </c>
      <c r="D224" s="187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>
        <v>0</v>
      </c>
      <c r="X224" s="188">
        <v>0</v>
      </c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99"/>
      <c r="AS224" s="188"/>
      <c r="AT224" s="188"/>
      <c r="AU224" s="188"/>
      <c r="AV224" s="188"/>
      <c r="AW224" s="188">
        <v>0</v>
      </c>
      <c r="AX224" s="188">
        <v>0</v>
      </c>
      <c r="AY224" s="188">
        <v>0</v>
      </c>
      <c r="AZ224" s="188">
        <v>0</v>
      </c>
      <c r="BA224" s="188">
        <v>0</v>
      </c>
      <c r="BB224" s="188">
        <v>0</v>
      </c>
      <c r="BC224" s="188">
        <v>0</v>
      </c>
      <c r="BD224" s="188">
        <v>0</v>
      </c>
      <c r="BE224" s="188">
        <v>0</v>
      </c>
      <c r="BF224" s="220">
        <f t="shared" si="29"/>
        <v>0</v>
      </c>
      <c r="BG224" s="218"/>
    </row>
    <row r="225" spans="1:59" ht="26.25" customHeight="1">
      <c r="A225" s="281"/>
      <c r="B225" s="262"/>
      <c r="C225" s="262"/>
      <c r="D225" s="192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88"/>
      <c r="W225" s="188">
        <v>0</v>
      </c>
      <c r="X225" s="188">
        <v>0</v>
      </c>
      <c r="Y225" s="191"/>
      <c r="Z225" s="191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1"/>
      <c r="AR225" s="194"/>
      <c r="AS225" s="191"/>
      <c r="AT225" s="191"/>
      <c r="AU225" s="188"/>
      <c r="AV225" s="188"/>
      <c r="AW225" s="188">
        <v>0</v>
      </c>
      <c r="AX225" s="188">
        <v>0</v>
      </c>
      <c r="AY225" s="188">
        <v>0</v>
      </c>
      <c r="AZ225" s="188">
        <v>0</v>
      </c>
      <c r="BA225" s="188">
        <v>0</v>
      </c>
      <c r="BB225" s="188">
        <v>0</v>
      </c>
      <c r="BC225" s="188">
        <v>0</v>
      </c>
      <c r="BD225" s="188">
        <v>0</v>
      </c>
      <c r="BE225" s="188">
        <v>0</v>
      </c>
      <c r="BF225" s="220">
        <f t="shared" si="29"/>
        <v>0</v>
      </c>
      <c r="BG225" s="218"/>
    </row>
    <row r="226" spans="1:59" ht="15.75">
      <c r="A226" s="281"/>
      <c r="B226" s="261" t="s">
        <v>192</v>
      </c>
      <c r="C226" s="261" t="str">
        <f>C94</f>
        <v>Математика</v>
      </c>
      <c r="D226" s="187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>
        <v>0</v>
      </c>
      <c r="X226" s="188">
        <v>0</v>
      </c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99"/>
      <c r="AS226" s="188"/>
      <c r="AT226" s="188"/>
      <c r="AU226" s="188"/>
      <c r="AV226" s="188"/>
      <c r="AW226" s="188">
        <v>0</v>
      </c>
      <c r="AX226" s="188">
        <v>0</v>
      </c>
      <c r="AY226" s="188">
        <v>0</v>
      </c>
      <c r="AZ226" s="188">
        <v>0</v>
      </c>
      <c r="BA226" s="188">
        <v>0</v>
      </c>
      <c r="BB226" s="188">
        <v>0</v>
      </c>
      <c r="BC226" s="188">
        <v>0</v>
      </c>
      <c r="BD226" s="188">
        <v>0</v>
      </c>
      <c r="BE226" s="188">
        <v>0</v>
      </c>
      <c r="BF226" s="220">
        <f t="shared" si="29"/>
        <v>0</v>
      </c>
      <c r="BG226" s="218"/>
    </row>
    <row r="227" spans="1:59" ht="21" customHeight="1">
      <c r="A227" s="281"/>
      <c r="B227" s="262"/>
      <c r="C227" s="262"/>
      <c r="D227" s="192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89"/>
      <c r="V227" s="188"/>
      <c r="W227" s="188">
        <v>0</v>
      </c>
      <c r="X227" s="188">
        <v>0</v>
      </c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4"/>
      <c r="AS227" s="191"/>
      <c r="AT227" s="191"/>
      <c r="AU227" s="188"/>
      <c r="AV227" s="188"/>
      <c r="AW227" s="188">
        <v>0</v>
      </c>
      <c r="AX227" s="188">
        <v>0</v>
      </c>
      <c r="AY227" s="188">
        <v>0</v>
      </c>
      <c r="AZ227" s="188">
        <v>0</v>
      </c>
      <c r="BA227" s="188">
        <v>0</v>
      </c>
      <c r="BB227" s="188">
        <v>0</v>
      </c>
      <c r="BC227" s="188">
        <v>0</v>
      </c>
      <c r="BD227" s="188">
        <v>0</v>
      </c>
      <c r="BE227" s="188">
        <v>0</v>
      </c>
      <c r="BF227" s="220">
        <f t="shared" si="29"/>
        <v>0</v>
      </c>
      <c r="BG227" s="218"/>
    </row>
    <row r="228" spans="1:59" ht="16.5" customHeight="1">
      <c r="A228" s="281"/>
      <c r="B228" s="261" t="s">
        <v>193</v>
      </c>
      <c r="C228" s="261" t="str">
        <f>C96</f>
        <v>Информатика и ИКТ</v>
      </c>
      <c r="D228" s="187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>
        <v>0</v>
      </c>
      <c r="X228" s="188">
        <v>0</v>
      </c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99"/>
      <c r="AS228" s="188"/>
      <c r="AT228" s="188"/>
      <c r="AU228" s="188"/>
      <c r="AV228" s="188"/>
      <c r="AW228" s="188">
        <v>0</v>
      </c>
      <c r="AX228" s="188">
        <v>0</v>
      </c>
      <c r="AY228" s="188">
        <v>0</v>
      </c>
      <c r="AZ228" s="188">
        <v>0</v>
      </c>
      <c r="BA228" s="188">
        <v>0</v>
      </c>
      <c r="BB228" s="188">
        <v>0</v>
      </c>
      <c r="BC228" s="188">
        <v>0</v>
      </c>
      <c r="BD228" s="188">
        <v>0</v>
      </c>
      <c r="BE228" s="188">
        <v>0</v>
      </c>
      <c r="BF228" s="220">
        <f t="shared" si="29"/>
        <v>0</v>
      </c>
      <c r="BG228" s="218"/>
    </row>
    <row r="229" spans="1:59" ht="16.5" customHeight="1">
      <c r="A229" s="281"/>
      <c r="B229" s="262"/>
      <c r="C229" s="262"/>
      <c r="D229" s="192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88"/>
      <c r="W229" s="188">
        <v>0</v>
      </c>
      <c r="X229" s="188">
        <v>0</v>
      </c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4"/>
      <c r="AS229" s="191"/>
      <c r="AT229" s="191"/>
      <c r="AU229" s="188"/>
      <c r="AV229" s="188"/>
      <c r="AW229" s="188">
        <v>0</v>
      </c>
      <c r="AX229" s="188">
        <v>0</v>
      </c>
      <c r="AY229" s="188">
        <v>0</v>
      </c>
      <c r="AZ229" s="188">
        <v>0</v>
      </c>
      <c r="BA229" s="188">
        <v>0</v>
      </c>
      <c r="BB229" s="188">
        <v>0</v>
      </c>
      <c r="BC229" s="188">
        <v>0</v>
      </c>
      <c r="BD229" s="188">
        <v>0</v>
      </c>
      <c r="BE229" s="188">
        <v>0</v>
      </c>
      <c r="BF229" s="220">
        <f t="shared" si="29"/>
        <v>0</v>
      </c>
      <c r="BG229" s="218"/>
    </row>
    <row r="230" spans="1:59" ht="16.5" customHeight="1">
      <c r="A230" s="281"/>
      <c r="B230" s="261" t="s">
        <v>194</v>
      </c>
      <c r="C230" s="261" t="str">
        <f>C98</f>
        <v>Физическая культур</v>
      </c>
      <c r="D230" s="187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>
        <v>0</v>
      </c>
      <c r="X230" s="188">
        <v>0</v>
      </c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99"/>
      <c r="AS230" s="188"/>
      <c r="AT230" s="188"/>
      <c r="AU230" s="188"/>
      <c r="AV230" s="188"/>
      <c r="AW230" s="188">
        <v>0</v>
      </c>
      <c r="AX230" s="188">
        <v>0</v>
      </c>
      <c r="AY230" s="188">
        <v>0</v>
      </c>
      <c r="AZ230" s="188">
        <v>0</v>
      </c>
      <c r="BA230" s="188">
        <v>0</v>
      </c>
      <c r="BB230" s="188">
        <v>0</v>
      </c>
      <c r="BC230" s="188">
        <v>0</v>
      </c>
      <c r="BD230" s="188">
        <v>0</v>
      </c>
      <c r="BE230" s="188">
        <v>0</v>
      </c>
      <c r="BF230" s="220">
        <f t="shared" si="29"/>
        <v>0</v>
      </c>
      <c r="BG230" s="218"/>
    </row>
    <row r="231" spans="1:59" ht="21" customHeight="1">
      <c r="A231" s="281"/>
      <c r="B231" s="262"/>
      <c r="C231" s="262"/>
      <c r="D231" s="192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/>
      <c r="U231" s="191"/>
      <c r="V231" s="188"/>
      <c r="W231" s="188">
        <v>0</v>
      </c>
      <c r="X231" s="188">
        <v>0</v>
      </c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4"/>
      <c r="AS231" s="191"/>
      <c r="AT231" s="191"/>
      <c r="AU231" s="188"/>
      <c r="AV231" s="188"/>
      <c r="AW231" s="188">
        <v>0</v>
      </c>
      <c r="AX231" s="188">
        <v>0</v>
      </c>
      <c r="AY231" s="188">
        <v>0</v>
      </c>
      <c r="AZ231" s="188">
        <v>0</v>
      </c>
      <c r="BA231" s="188">
        <v>0</v>
      </c>
      <c r="BB231" s="188">
        <v>0</v>
      </c>
      <c r="BC231" s="188">
        <v>0</v>
      </c>
      <c r="BD231" s="188">
        <v>0</v>
      </c>
      <c r="BE231" s="188">
        <v>0</v>
      </c>
      <c r="BF231" s="220">
        <f t="shared" si="29"/>
        <v>0</v>
      </c>
      <c r="BG231" s="218"/>
    </row>
    <row r="232" spans="1:59" ht="21" customHeight="1">
      <c r="A232" s="281"/>
      <c r="B232" s="261" t="s">
        <v>27</v>
      </c>
      <c r="C232" s="261" t="str">
        <f>C100</f>
        <v>Основы безопасности жизнедеятельности</v>
      </c>
      <c r="D232" s="187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>
        <v>0</v>
      </c>
      <c r="X232" s="188">
        <v>0</v>
      </c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99"/>
      <c r="AS232" s="188"/>
      <c r="AT232" s="188"/>
      <c r="AU232" s="188"/>
      <c r="AV232" s="188"/>
      <c r="AW232" s="188">
        <v>0</v>
      </c>
      <c r="AX232" s="188">
        <v>0</v>
      </c>
      <c r="AY232" s="188">
        <v>0</v>
      </c>
      <c r="AZ232" s="188">
        <v>0</v>
      </c>
      <c r="BA232" s="188">
        <v>0</v>
      </c>
      <c r="BB232" s="188">
        <v>0</v>
      </c>
      <c r="BC232" s="188">
        <v>0</v>
      </c>
      <c r="BD232" s="188">
        <v>0</v>
      </c>
      <c r="BE232" s="188">
        <v>0</v>
      </c>
      <c r="BF232" s="220">
        <f t="shared" si="29"/>
        <v>0</v>
      </c>
      <c r="BG232" s="218"/>
    </row>
    <row r="233" spans="1:59" ht="16.5" customHeight="1">
      <c r="A233" s="281"/>
      <c r="B233" s="262"/>
      <c r="C233" s="262"/>
      <c r="D233" s="192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88"/>
      <c r="W233" s="188">
        <v>0</v>
      </c>
      <c r="X233" s="188">
        <v>0</v>
      </c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4"/>
      <c r="AS233" s="191"/>
      <c r="AT233" s="191"/>
      <c r="AU233" s="188"/>
      <c r="AV233" s="188"/>
      <c r="AW233" s="188">
        <v>0</v>
      </c>
      <c r="AX233" s="188">
        <v>0</v>
      </c>
      <c r="AY233" s="188">
        <v>0</v>
      </c>
      <c r="AZ233" s="188">
        <v>0</v>
      </c>
      <c r="BA233" s="188">
        <v>0</v>
      </c>
      <c r="BB233" s="188">
        <v>0</v>
      </c>
      <c r="BC233" s="188">
        <v>0</v>
      </c>
      <c r="BD233" s="188">
        <v>0</v>
      </c>
      <c r="BE233" s="188">
        <v>0</v>
      </c>
      <c r="BF233" s="220">
        <f t="shared" si="29"/>
        <v>0</v>
      </c>
      <c r="BG233" s="218"/>
    </row>
    <row r="234" spans="1:59" ht="16.5" customHeight="1">
      <c r="A234" s="281"/>
      <c r="B234" s="261" t="s">
        <v>295</v>
      </c>
      <c r="C234" s="261" t="str">
        <f>C102</f>
        <v>Кубановедение</v>
      </c>
      <c r="D234" s="187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88"/>
      <c r="V234" s="188"/>
      <c r="W234" s="188">
        <v>0</v>
      </c>
      <c r="X234" s="188">
        <v>0</v>
      </c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  <c r="AQ234" s="188"/>
      <c r="AR234" s="199"/>
      <c r="AS234" s="188"/>
      <c r="AT234" s="188"/>
      <c r="AU234" s="188"/>
      <c r="AV234" s="188"/>
      <c r="AW234" s="188">
        <v>0</v>
      </c>
      <c r="AX234" s="188">
        <v>0</v>
      </c>
      <c r="AY234" s="188">
        <v>0</v>
      </c>
      <c r="AZ234" s="188">
        <v>0</v>
      </c>
      <c r="BA234" s="188">
        <v>0</v>
      </c>
      <c r="BB234" s="188">
        <v>0</v>
      </c>
      <c r="BC234" s="188">
        <v>0</v>
      </c>
      <c r="BD234" s="188">
        <v>0</v>
      </c>
      <c r="BE234" s="188">
        <v>0</v>
      </c>
      <c r="BF234" s="220">
        <f>SUM(E234:BE234)</f>
        <v>0</v>
      </c>
      <c r="BG234" s="218"/>
    </row>
    <row r="235" spans="1:59" ht="15.75">
      <c r="A235" s="281"/>
      <c r="B235" s="262"/>
      <c r="C235" s="262"/>
      <c r="D235" s="192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91"/>
      <c r="V235" s="188"/>
      <c r="W235" s="188">
        <v>0</v>
      </c>
      <c r="X235" s="188">
        <v>0</v>
      </c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4"/>
      <c r="AS235" s="191"/>
      <c r="AT235" s="191"/>
      <c r="AU235" s="188"/>
      <c r="AV235" s="188"/>
      <c r="AW235" s="188">
        <v>0</v>
      </c>
      <c r="AX235" s="188">
        <v>0</v>
      </c>
      <c r="AY235" s="188">
        <v>0</v>
      </c>
      <c r="AZ235" s="188">
        <v>0</v>
      </c>
      <c r="BA235" s="188">
        <v>0</v>
      </c>
      <c r="BB235" s="188">
        <v>0</v>
      </c>
      <c r="BC235" s="188">
        <v>0</v>
      </c>
      <c r="BD235" s="188">
        <v>0</v>
      </c>
      <c r="BE235" s="188">
        <v>0</v>
      </c>
      <c r="BF235" s="220">
        <f>SUM(E235:BE235)</f>
        <v>0</v>
      </c>
      <c r="BG235" s="218"/>
    </row>
    <row r="236" spans="1:59" ht="16.5" customHeight="1">
      <c r="A236" s="281"/>
      <c r="B236" s="284" t="s">
        <v>297</v>
      </c>
      <c r="C236" s="284" t="s">
        <v>30</v>
      </c>
      <c r="D236" s="187"/>
      <c r="E236" s="191">
        <f aca="true" t="shared" si="30" ref="E236:V237">E238+E240+E242</f>
        <v>0</v>
      </c>
      <c r="F236" s="191">
        <f t="shared" si="30"/>
        <v>0</v>
      </c>
      <c r="G236" s="191">
        <f t="shared" si="30"/>
        <v>0</v>
      </c>
      <c r="H236" s="191">
        <f t="shared" si="30"/>
        <v>0</v>
      </c>
      <c r="I236" s="191">
        <f t="shared" si="30"/>
        <v>0</v>
      </c>
      <c r="J236" s="191">
        <f t="shared" si="30"/>
        <v>0</v>
      </c>
      <c r="K236" s="191">
        <f t="shared" si="30"/>
        <v>0</v>
      </c>
      <c r="L236" s="191">
        <f t="shared" si="30"/>
        <v>0</v>
      </c>
      <c r="M236" s="191">
        <f t="shared" si="30"/>
        <v>0</v>
      </c>
      <c r="N236" s="191">
        <f t="shared" si="30"/>
        <v>0</v>
      </c>
      <c r="O236" s="191">
        <f t="shared" si="30"/>
        <v>0</v>
      </c>
      <c r="P236" s="191">
        <f t="shared" si="30"/>
        <v>0</v>
      </c>
      <c r="Q236" s="191">
        <f t="shared" si="30"/>
        <v>0</v>
      </c>
      <c r="R236" s="191">
        <f t="shared" si="30"/>
        <v>0</v>
      </c>
      <c r="S236" s="191">
        <f t="shared" si="30"/>
        <v>0</v>
      </c>
      <c r="T236" s="191">
        <f t="shared" si="30"/>
        <v>0</v>
      </c>
      <c r="U236" s="191">
        <f t="shared" si="30"/>
        <v>0</v>
      </c>
      <c r="V236" s="191">
        <f t="shared" si="30"/>
        <v>0</v>
      </c>
      <c r="W236" s="188">
        <v>0</v>
      </c>
      <c r="X236" s="188">
        <v>0</v>
      </c>
      <c r="Y236" s="191">
        <f aca="true" t="shared" si="31" ref="Y236:BF237">Y238+Y240+Y242</f>
        <v>0</v>
      </c>
      <c r="Z236" s="191">
        <f t="shared" si="31"/>
        <v>0</v>
      </c>
      <c r="AA236" s="191">
        <f t="shared" si="31"/>
        <v>0</v>
      </c>
      <c r="AB236" s="191">
        <f t="shared" si="31"/>
        <v>0</v>
      </c>
      <c r="AC236" s="191">
        <f t="shared" si="31"/>
        <v>0</v>
      </c>
      <c r="AD236" s="191">
        <f t="shared" si="31"/>
        <v>0</v>
      </c>
      <c r="AE236" s="191">
        <f t="shared" si="31"/>
        <v>0</v>
      </c>
      <c r="AF236" s="191">
        <f t="shared" si="31"/>
        <v>0</v>
      </c>
      <c r="AG236" s="191">
        <f t="shared" si="31"/>
        <v>0</v>
      </c>
      <c r="AH236" s="191">
        <f t="shared" si="31"/>
        <v>0</v>
      </c>
      <c r="AI236" s="191">
        <f t="shared" si="31"/>
        <v>0</v>
      </c>
      <c r="AJ236" s="191">
        <f t="shared" si="31"/>
        <v>0</v>
      </c>
      <c r="AK236" s="191">
        <f t="shared" si="31"/>
        <v>0</v>
      </c>
      <c r="AL236" s="191">
        <f t="shared" si="31"/>
        <v>0</v>
      </c>
      <c r="AM236" s="191">
        <f t="shared" si="31"/>
        <v>0</v>
      </c>
      <c r="AN236" s="191">
        <f t="shared" si="31"/>
        <v>0</v>
      </c>
      <c r="AO236" s="191">
        <f t="shared" si="31"/>
        <v>0</v>
      </c>
      <c r="AP236" s="191">
        <f t="shared" si="31"/>
        <v>0</v>
      </c>
      <c r="AQ236" s="191">
        <f t="shared" si="31"/>
        <v>0</v>
      </c>
      <c r="AR236" s="191">
        <f t="shared" si="31"/>
        <v>0</v>
      </c>
      <c r="AS236" s="191">
        <f t="shared" si="31"/>
        <v>0</v>
      </c>
      <c r="AT236" s="191">
        <f t="shared" si="31"/>
        <v>0</v>
      </c>
      <c r="AU236" s="191">
        <f t="shared" si="31"/>
        <v>0</v>
      </c>
      <c r="AV236" s="191">
        <f t="shared" si="31"/>
        <v>0</v>
      </c>
      <c r="AW236" s="191">
        <f t="shared" si="31"/>
        <v>0</v>
      </c>
      <c r="AX236" s="191">
        <f t="shared" si="31"/>
        <v>0</v>
      </c>
      <c r="AY236" s="191">
        <f t="shared" si="31"/>
        <v>0</v>
      </c>
      <c r="AZ236" s="191">
        <f t="shared" si="31"/>
        <v>0</v>
      </c>
      <c r="BA236" s="191">
        <f t="shared" si="31"/>
        <v>0</v>
      </c>
      <c r="BB236" s="191">
        <f t="shared" si="31"/>
        <v>0</v>
      </c>
      <c r="BC236" s="191">
        <f t="shared" si="31"/>
        <v>0</v>
      </c>
      <c r="BD236" s="191">
        <f t="shared" si="31"/>
        <v>0</v>
      </c>
      <c r="BE236" s="191">
        <f t="shared" si="31"/>
        <v>0</v>
      </c>
      <c r="BF236" s="220">
        <f t="shared" si="31"/>
        <v>0</v>
      </c>
      <c r="BG236" s="220"/>
    </row>
    <row r="237" spans="1:59" ht="15.75">
      <c r="A237" s="281"/>
      <c r="B237" s="284"/>
      <c r="C237" s="284"/>
      <c r="D237" s="192"/>
      <c r="E237" s="191">
        <f t="shared" si="30"/>
        <v>0</v>
      </c>
      <c r="F237" s="191">
        <f t="shared" si="30"/>
        <v>0</v>
      </c>
      <c r="G237" s="191">
        <f t="shared" si="30"/>
        <v>0</v>
      </c>
      <c r="H237" s="191">
        <f t="shared" si="30"/>
        <v>0</v>
      </c>
      <c r="I237" s="191">
        <f t="shared" si="30"/>
        <v>0</v>
      </c>
      <c r="J237" s="191">
        <f t="shared" si="30"/>
        <v>0</v>
      </c>
      <c r="K237" s="191">
        <f t="shared" si="30"/>
        <v>0</v>
      </c>
      <c r="L237" s="191">
        <f t="shared" si="30"/>
        <v>0</v>
      </c>
      <c r="M237" s="191">
        <f t="shared" si="30"/>
        <v>0</v>
      </c>
      <c r="N237" s="191">
        <f t="shared" si="30"/>
        <v>0</v>
      </c>
      <c r="O237" s="191">
        <f t="shared" si="30"/>
        <v>0</v>
      </c>
      <c r="P237" s="191">
        <f t="shared" si="30"/>
        <v>0</v>
      </c>
      <c r="Q237" s="191">
        <f t="shared" si="30"/>
        <v>0</v>
      </c>
      <c r="R237" s="191">
        <f t="shared" si="30"/>
        <v>0</v>
      </c>
      <c r="S237" s="191">
        <f t="shared" si="30"/>
        <v>0</v>
      </c>
      <c r="T237" s="191">
        <f t="shared" si="30"/>
        <v>0</v>
      </c>
      <c r="U237" s="191">
        <f t="shared" si="30"/>
        <v>0</v>
      </c>
      <c r="V237" s="191">
        <f t="shared" si="30"/>
        <v>0</v>
      </c>
      <c r="W237" s="188">
        <v>0</v>
      </c>
      <c r="X237" s="188">
        <v>0</v>
      </c>
      <c r="Y237" s="191">
        <f t="shared" si="31"/>
        <v>0</v>
      </c>
      <c r="Z237" s="191">
        <f t="shared" si="31"/>
        <v>0</v>
      </c>
      <c r="AA237" s="191">
        <f t="shared" si="31"/>
        <v>0</v>
      </c>
      <c r="AB237" s="191">
        <f t="shared" si="31"/>
        <v>0</v>
      </c>
      <c r="AC237" s="191">
        <f t="shared" si="31"/>
        <v>0</v>
      </c>
      <c r="AD237" s="191">
        <f t="shared" si="31"/>
        <v>0</v>
      </c>
      <c r="AE237" s="191">
        <f t="shared" si="31"/>
        <v>0</v>
      </c>
      <c r="AF237" s="191">
        <f t="shared" si="31"/>
        <v>0</v>
      </c>
      <c r="AG237" s="191">
        <f t="shared" si="31"/>
        <v>0</v>
      </c>
      <c r="AH237" s="191">
        <f t="shared" si="31"/>
        <v>0</v>
      </c>
      <c r="AI237" s="191">
        <f t="shared" si="31"/>
        <v>0</v>
      </c>
      <c r="AJ237" s="191">
        <f t="shared" si="31"/>
        <v>0</v>
      </c>
      <c r="AK237" s="191">
        <f t="shared" si="31"/>
        <v>0</v>
      </c>
      <c r="AL237" s="191">
        <f t="shared" si="31"/>
        <v>0</v>
      </c>
      <c r="AM237" s="191">
        <f t="shared" si="31"/>
        <v>0</v>
      </c>
      <c r="AN237" s="191">
        <f t="shared" si="31"/>
        <v>0</v>
      </c>
      <c r="AO237" s="191">
        <f t="shared" si="31"/>
        <v>0</v>
      </c>
      <c r="AP237" s="191">
        <f t="shared" si="31"/>
        <v>0</v>
      </c>
      <c r="AQ237" s="191">
        <f t="shared" si="31"/>
        <v>0</v>
      </c>
      <c r="AR237" s="191">
        <f t="shared" si="31"/>
        <v>0</v>
      </c>
      <c r="AS237" s="191">
        <f t="shared" si="31"/>
        <v>0</v>
      </c>
      <c r="AT237" s="191">
        <f t="shared" si="31"/>
        <v>0</v>
      </c>
      <c r="AU237" s="191">
        <f t="shared" si="31"/>
        <v>0</v>
      </c>
      <c r="AV237" s="191">
        <f t="shared" si="31"/>
        <v>0</v>
      </c>
      <c r="AW237" s="191">
        <f t="shared" si="31"/>
        <v>0</v>
      </c>
      <c r="AX237" s="191">
        <f t="shared" si="31"/>
        <v>0</v>
      </c>
      <c r="AY237" s="191">
        <f t="shared" si="31"/>
        <v>0</v>
      </c>
      <c r="AZ237" s="191">
        <f t="shared" si="31"/>
        <v>0</v>
      </c>
      <c r="BA237" s="191">
        <f t="shared" si="31"/>
        <v>0</v>
      </c>
      <c r="BB237" s="191">
        <f t="shared" si="31"/>
        <v>0</v>
      </c>
      <c r="BC237" s="191">
        <f t="shared" si="31"/>
        <v>0</v>
      </c>
      <c r="BD237" s="191">
        <f t="shared" si="31"/>
        <v>0</v>
      </c>
      <c r="BE237" s="191">
        <f t="shared" si="31"/>
        <v>0</v>
      </c>
      <c r="BF237" s="220">
        <f t="shared" si="31"/>
        <v>0</v>
      </c>
      <c r="BG237" s="220"/>
    </row>
    <row r="238" spans="1:59" ht="15.75">
      <c r="A238" s="281"/>
      <c r="B238" s="261" t="s">
        <v>272</v>
      </c>
      <c r="C238" s="266" t="s">
        <v>275</v>
      </c>
      <c r="D238" s="187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>
        <v>0</v>
      </c>
      <c r="X238" s="188">
        <v>0</v>
      </c>
      <c r="Y238" s="188"/>
      <c r="Z238" s="188"/>
      <c r="AA238" s="188"/>
      <c r="AB238" s="188"/>
      <c r="AC238" s="188"/>
      <c r="AD238" s="188"/>
      <c r="AE238" s="188"/>
      <c r="AF238" s="188"/>
      <c r="AG238" s="188"/>
      <c r="AH238" s="188"/>
      <c r="AI238" s="188"/>
      <c r="AJ238" s="188"/>
      <c r="AK238" s="188"/>
      <c r="AL238" s="188"/>
      <c r="AM238" s="188"/>
      <c r="AN238" s="188"/>
      <c r="AO238" s="188"/>
      <c r="AP238" s="188"/>
      <c r="AQ238" s="188"/>
      <c r="AR238" s="188"/>
      <c r="AS238" s="188"/>
      <c r="AT238" s="188"/>
      <c r="AU238" s="188"/>
      <c r="AV238" s="188"/>
      <c r="AW238" s="188">
        <v>0</v>
      </c>
      <c r="AX238" s="188">
        <v>0</v>
      </c>
      <c r="AY238" s="188">
        <v>0</v>
      </c>
      <c r="AZ238" s="188">
        <v>0</v>
      </c>
      <c r="BA238" s="188">
        <v>0</v>
      </c>
      <c r="BB238" s="188">
        <v>0</v>
      </c>
      <c r="BC238" s="188">
        <v>0</v>
      </c>
      <c r="BD238" s="188">
        <v>0</v>
      </c>
      <c r="BE238" s="188">
        <v>0</v>
      </c>
      <c r="BF238" s="220">
        <f aca="true" t="shared" si="32" ref="BF238:BF243">SUM(E238:BE238)</f>
        <v>0</v>
      </c>
      <c r="BG238" s="218"/>
    </row>
    <row r="239" spans="1:59" ht="23.25" customHeight="1">
      <c r="A239" s="281"/>
      <c r="B239" s="261"/>
      <c r="C239" s="266"/>
      <c r="D239" s="192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88"/>
      <c r="W239" s="188">
        <v>0</v>
      </c>
      <c r="X239" s="188">
        <v>0</v>
      </c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88"/>
      <c r="AV239" s="188"/>
      <c r="AW239" s="188">
        <v>0</v>
      </c>
      <c r="AX239" s="188">
        <v>0</v>
      </c>
      <c r="AY239" s="188">
        <v>0</v>
      </c>
      <c r="AZ239" s="188">
        <v>0</v>
      </c>
      <c r="BA239" s="188">
        <v>0</v>
      </c>
      <c r="BB239" s="188">
        <v>0</v>
      </c>
      <c r="BC239" s="188">
        <v>0</v>
      </c>
      <c r="BD239" s="188">
        <v>0</v>
      </c>
      <c r="BE239" s="188">
        <v>0</v>
      </c>
      <c r="BF239" s="220">
        <f t="shared" si="32"/>
        <v>0</v>
      </c>
      <c r="BG239" s="218"/>
    </row>
    <row r="240" spans="1:59" ht="16.5" customHeight="1">
      <c r="A240" s="281"/>
      <c r="B240" s="261" t="s">
        <v>298</v>
      </c>
      <c r="C240" s="266" t="s">
        <v>276</v>
      </c>
      <c r="D240" s="187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>
        <v>0</v>
      </c>
      <c r="X240" s="188">
        <v>0</v>
      </c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88"/>
      <c r="AS240" s="188"/>
      <c r="AT240" s="188"/>
      <c r="AU240" s="188"/>
      <c r="AV240" s="188"/>
      <c r="AW240" s="188">
        <v>0</v>
      </c>
      <c r="AX240" s="188">
        <v>0</v>
      </c>
      <c r="AY240" s="188">
        <v>0</v>
      </c>
      <c r="AZ240" s="188">
        <v>0</v>
      </c>
      <c r="BA240" s="188">
        <v>0</v>
      </c>
      <c r="BB240" s="188">
        <v>0</v>
      </c>
      <c r="BC240" s="188">
        <v>0</v>
      </c>
      <c r="BD240" s="188">
        <v>0</v>
      </c>
      <c r="BE240" s="188">
        <v>0</v>
      </c>
      <c r="BF240" s="220">
        <f t="shared" si="32"/>
        <v>0</v>
      </c>
      <c r="BG240" s="218"/>
    </row>
    <row r="241" spans="1:60" ht="23.25" customHeight="1">
      <c r="A241" s="281"/>
      <c r="B241" s="261"/>
      <c r="C241" s="266"/>
      <c r="D241" s="192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88"/>
      <c r="W241" s="188">
        <v>0</v>
      </c>
      <c r="X241" s="188">
        <v>0</v>
      </c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191"/>
      <c r="AT241" s="191"/>
      <c r="AU241" s="188"/>
      <c r="AV241" s="188"/>
      <c r="AW241" s="188">
        <v>0</v>
      </c>
      <c r="AX241" s="188">
        <v>0</v>
      </c>
      <c r="AY241" s="188">
        <v>0</v>
      </c>
      <c r="AZ241" s="188">
        <v>0</v>
      </c>
      <c r="BA241" s="188">
        <v>0</v>
      </c>
      <c r="BB241" s="188">
        <v>0</v>
      </c>
      <c r="BC241" s="188">
        <v>0</v>
      </c>
      <c r="BD241" s="188">
        <v>0</v>
      </c>
      <c r="BE241" s="188">
        <v>0</v>
      </c>
      <c r="BF241" s="220">
        <f t="shared" si="32"/>
        <v>0</v>
      </c>
      <c r="BG241" s="218"/>
      <c r="BH241" s="65">
        <v>2</v>
      </c>
    </row>
    <row r="242" spans="1:59" ht="16.5" customHeight="1">
      <c r="A242" s="281"/>
      <c r="B242" s="261" t="s">
        <v>274</v>
      </c>
      <c r="C242" s="266" t="s">
        <v>277</v>
      </c>
      <c r="D242" s="187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>
        <v>0</v>
      </c>
      <c r="X242" s="188">
        <v>0</v>
      </c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  <c r="AP242" s="188"/>
      <c r="AQ242" s="188"/>
      <c r="AR242" s="188"/>
      <c r="AS242" s="188"/>
      <c r="AT242" s="188"/>
      <c r="AU242" s="188"/>
      <c r="AV242" s="188"/>
      <c r="AW242" s="188">
        <v>0</v>
      </c>
      <c r="AX242" s="188">
        <v>0</v>
      </c>
      <c r="AY242" s="188">
        <v>0</v>
      </c>
      <c r="AZ242" s="188">
        <v>0</v>
      </c>
      <c r="BA242" s="188">
        <v>0</v>
      </c>
      <c r="BB242" s="188">
        <v>0</v>
      </c>
      <c r="BC242" s="188">
        <v>0</v>
      </c>
      <c r="BD242" s="188">
        <v>0</v>
      </c>
      <c r="BE242" s="188">
        <v>0</v>
      </c>
      <c r="BF242" s="220">
        <f t="shared" si="32"/>
        <v>0</v>
      </c>
      <c r="BG242" s="218"/>
    </row>
    <row r="243" spans="1:59" ht="15.75">
      <c r="A243" s="281"/>
      <c r="B243" s="261"/>
      <c r="C243" s="266"/>
      <c r="D243" s="192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88"/>
      <c r="W243" s="188">
        <v>0</v>
      </c>
      <c r="X243" s="188">
        <v>0</v>
      </c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  <c r="AS243" s="191"/>
      <c r="AT243" s="191"/>
      <c r="AU243" s="188"/>
      <c r="AV243" s="188"/>
      <c r="AW243" s="188">
        <v>0</v>
      </c>
      <c r="AX243" s="188">
        <v>0</v>
      </c>
      <c r="AY243" s="188">
        <v>0</v>
      </c>
      <c r="AZ243" s="188">
        <v>0</v>
      </c>
      <c r="BA243" s="188">
        <v>0</v>
      </c>
      <c r="BB243" s="188">
        <v>0</v>
      </c>
      <c r="BC243" s="188">
        <v>0</v>
      </c>
      <c r="BD243" s="188">
        <v>0</v>
      </c>
      <c r="BE243" s="188">
        <v>0</v>
      </c>
      <c r="BF243" s="220">
        <f t="shared" si="32"/>
        <v>0</v>
      </c>
      <c r="BG243" s="218"/>
    </row>
    <row r="244" spans="1:59" ht="15.75">
      <c r="A244" s="281"/>
      <c r="B244" s="258" t="s">
        <v>176</v>
      </c>
      <c r="C244" s="258" t="s">
        <v>177</v>
      </c>
      <c r="D244" s="187"/>
      <c r="E244" s="188">
        <f aca="true" t="shared" si="33" ref="E244:V245">E246+E248+E250+E252+E254+E256</f>
        <v>0</v>
      </c>
      <c r="F244" s="188">
        <f t="shared" si="33"/>
        <v>0</v>
      </c>
      <c r="G244" s="188">
        <f t="shared" si="33"/>
        <v>0</v>
      </c>
      <c r="H244" s="188">
        <f t="shared" si="33"/>
        <v>0</v>
      </c>
      <c r="I244" s="188">
        <f t="shared" si="33"/>
        <v>0</v>
      </c>
      <c r="J244" s="188">
        <f t="shared" si="33"/>
        <v>0</v>
      </c>
      <c r="K244" s="188">
        <f t="shared" si="33"/>
        <v>0</v>
      </c>
      <c r="L244" s="188">
        <f t="shared" si="33"/>
        <v>0</v>
      </c>
      <c r="M244" s="188">
        <f t="shared" si="33"/>
        <v>0</v>
      </c>
      <c r="N244" s="188">
        <f t="shared" si="33"/>
        <v>0</v>
      </c>
      <c r="O244" s="188">
        <f t="shared" si="33"/>
        <v>0</v>
      </c>
      <c r="P244" s="188">
        <f t="shared" si="33"/>
        <v>0</v>
      </c>
      <c r="Q244" s="188">
        <f t="shared" si="33"/>
        <v>0</v>
      </c>
      <c r="R244" s="188">
        <f t="shared" si="33"/>
        <v>0</v>
      </c>
      <c r="S244" s="188">
        <f t="shared" si="33"/>
        <v>0</v>
      </c>
      <c r="T244" s="188">
        <f t="shared" si="33"/>
        <v>0</v>
      </c>
      <c r="U244" s="188">
        <f t="shared" si="33"/>
        <v>0</v>
      </c>
      <c r="V244" s="188">
        <f t="shared" si="33"/>
        <v>0</v>
      </c>
      <c r="W244" s="188">
        <v>0</v>
      </c>
      <c r="X244" s="188">
        <v>0</v>
      </c>
      <c r="Y244" s="188">
        <f aca="true" t="shared" si="34" ref="Y244:AU245">Y246+Y248+Y250+Y252+Y254+Y256</f>
        <v>0</v>
      </c>
      <c r="Z244" s="188">
        <f t="shared" si="34"/>
        <v>0</v>
      </c>
      <c r="AA244" s="188">
        <f t="shared" si="34"/>
        <v>0</v>
      </c>
      <c r="AB244" s="188">
        <f t="shared" si="34"/>
        <v>0</v>
      </c>
      <c r="AC244" s="188">
        <f t="shared" si="34"/>
        <v>0</v>
      </c>
      <c r="AD244" s="188">
        <f t="shared" si="34"/>
        <v>0</v>
      </c>
      <c r="AE244" s="188">
        <f t="shared" si="34"/>
        <v>0</v>
      </c>
      <c r="AF244" s="188">
        <f t="shared" si="34"/>
        <v>0</v>
      </c>
      <c r="AG244" s="188">
        <f t="shared" si="34"/>
        <v>0</v>
      </c>
      <c r="AH244" s="188">
        <f t="shared" si="34"/>
        <v>0</v>
      </c>
      <c r="AI244" s="188">
        <f t="shared" si="34"/>
        <v>0</v>
      </c>
      <c r="AJ244" s="188">
        <f t="shared" si="34"/>
        <v>0</v>
      </c>
      <c r="AK244" s="188">
        <f t="shared" si="34"/>
        <v>0</v>
      </c>
      <c r="AL244" s="188">
        <f t="shared" si="34"/>
        <v>0</v>
      </c>
      <c r="AM244" s="188">
        <f t="shared" si="34"/>
        <v>0</v>
      </c>
      <c r="AN244" s="188">
        <f t="shared" si="34"/>
        <v>0</v>
      </c>
      <c r="AO244" s="188">
        <f t="shared" si="34"/>
        <v>0</v>
      </c>
      <c r="AP244" s="188">
        <f t="shared" si="34"/>
        <v>0</v>
      </c>
      <c r="AQ244" s="188">
        <f t="shared" si="34"/>
        <v>0</v>
      </c>
      <c r="AR244" s="188">
        <f t="shared" si="34"/>
        <v>0</v>
      </c>
      <c r="AS244" s="188">
        <f t="shared" si="34"/>
        <v>0</v>
      </c>
      <c r="AT244" s="188">
        <f t="shared" si="34"/>
        <v>0</v>
      </c>
      <c r="AU244" s="188">
        <f t="shared" si="34"/>
        <v>0</v>
      </c>
      <c r="AV244" s="188"/>
      <c r="AW244" s="188">
        <f aca="true" t="shared" si="35" ref="AW244:BF245">AW246+AW248+AW250+AW252+AW254+AW256</f>
        <v>0</v>
      </c>
      <c r="AX244" s="188">
        <f t="shared" si="35"/>
        <v>0</v>
      </c>
      <c r="AY244" s="188">
        <f t="shared" si="35"/>
        <v>0</v>
      </c>
      <c r="AZ244" s="188">
        <f t="shared" si="35"/>
        <v>0</v>
      </c>
      <c r="BA244" s="188">
        <f t="shared" si="35"/>
        <v>0</v>
      </c>
      <c r="BB244" s="188">
        <f t="shared" si="35"/>
        <v>0</v>
      </c>
      <c r="BC244" s="188">
        <f t="shared" si="35"/>
        <v>0</v>
      </c>
      <c r="BD244" s="188">
        <f t="shared" si="35"/>
        <v>0</v>
      </c>
      <c r="BE244" s="188">
        <f t="shared" si="35"/>
        <v>0</v>
      </c>
      <c r="BF244" s="220">
        <f t="shared" si="35"/>
        <v>0</v>
      </c>
      <c r="BG244" s="218"/>
    </row>
    <row r="245" spans="1:59" ht="21" customHeight="1">
      <c r="A245" s="281"/>
      <c r="B245" s="258"/>
      <c r="C245" s="258"/>
      <c r="D245" s="192"/>
      <c r="E245" s="188">
        <f t="shared" si="33"/>
        <v>0</v>
      </c>
      <c r="F245" s="188">
        <f t="shared" si="33"/>
        <v>0</v>
      </c>
      <c r="G245" s="188">
        <f t="shared" si="33"/>
        <v>0</v>
      </c>
      <c r="H245" s="188">
        <f t="shared" si="33"/>
        <v>0</v>
      </c>
      <c r="I245" s="188">
        <f t="shared" si="33"/>
        <v>0</v>
      </c>
      <c r="J245" s="188">
        <f t="shared" si="33"/>
        <v>0</v>
      </c>
      <c r="K245" s="188">
        <f t="shared" si="33"/>
        <v>0</v>
      </c>
      <c r="L245" s="188">
        <f t="shared" si="33"/>
        <v>0</v>
      </c>
      <c r="M245" s="188">
        <f t="shared" si="33"/>
        <v>0</v>
      </c>
      <c r="N245" s="188">
        <f t="shared" si="33"/>
        <v>0</v>
      </c>
      <c r="O245" s="188">
        <f t="shared" si="33"/>
        <v>0</v>
      </c>
      <c r="P245" s="188">
        <f t="shared" si="33"/>
        <v>0</v>
      </c>
      <c r="Q245" s="188">
        <f t="shared" si="33"/>
        <v>0</v>
      </c>
      <c r="R245" s="188">
        <f t="shared" si="33"/>
        <v>0</v>
      </c>
      <c r="S245" s="188">
        <f t="shared" si="33"/>
        <v>0</v>
      </c>
      <c r="T245" s="188">
        <f t="shared" si="33"/>
        <v>0</v>
      </c>
      <c r="U245" s="188">
        <f t="shared" si="33"/>
        <v>0</v>
      </c>
      <c r="V245" s="188">
        <f t="shared" si="33"/>
        <v>0</v>
      </c>
      <c r="W245" s="188">
        <v>0</v>
      </c>
      <c r="X245" s="188">
        <v>0</v>
      </c>
      <c r="Y245" s="188">
        <f t="shared" si="34"/>
        <v>0</v>
      </c>
      <c r="Z245" s="188">
        <f t="shared" si="34"/>
        <v>0</v>
      </c>
      <c r="AA245" s="188">
        <f t="shared" si="34"/>
        <v>0</v>
      </c>
      <c r="AB245" s="188">
        <f t="shared" si="34"/>
        <v>0</v>
      </c>
      <c r="AC245" s="188">
        <f t="shared" si="34"/>
        <v>0</v>
      </c>
      <c r="AD245" s="188">
        <f t="shared" si="34"/>
        <v>0</v>
      </c>
      <c r="AE245" s="188">
        <f t="shared" si="34"/>
        <v>0</v>
      </c>
      <c r="AF245" s="188">
        <f t="shared" si="34"/>
        <v>0</v>
      </c>
      <c r="AG245" s="188">
        <f t="shared" si="34"/>
        <v>0</v>
      </c>
      <c r="AH245" s="188">
        <f t="shared" si="34"/>
        <v>0</v>
      </c>
      <c r="AI245" s="188">
        <f t="shared" si="34"/>
        <v>0</v>
      </c>
      <c r="AJ245" s="188">
        <f t="shared" si="34"/>
        <v>0</v>
      </c>
      <c r="AK245" s="188">
        <f t="shared" si="34"/>
        <v>0</v>
      </c>
      <c r="AL245" s="188">
        <f t="shared" si="34"/>
        <v>0</v>
      </c>
      <c r="AM245" s="188">
        <f t="shared" si="34"/>
        <v>0</v>
      </c>
      <c r="AN245" s="188">
        <f t="shared" si="34"/>
        <v>0</v>
      </c>
      <c r="AO245" s="188">
        <f t="shared" si="34"/>
        <v>0</v>
      </c>
      <c r="AP245" s="188">
        <f t="shared" si="34"/>
        <v>0</v>
      </c>
      <c r="AQ245" s="188">
        <f t="shared" si="34"/>
        <v>0</v>
      </c>
      <c r="AR245" s="188">
        <f t="shared" si="34"/>
        <v>0</v>
      </c>
      <c r="AS245" s="188">
        <f t="shared" si="34"/>
        <v>0</v>
      </c>
      <c r="AT245" s="188">
        <f t="shared" si="34"/>
        <v>0</v>
      </c>
      <c r="AU245" s="188">
        <f t="shared" si="34"/>
        <v>0</v>
      </c>
      <c r="AV245" s="188"/>
      <c r="AW245" s="188">
        <f t="shared" si="35"/>
        <v>0</v>
      </c>
      <c r="AX245" s="188">
        <f t="shared" si="35"/>
        <v>0</v>
      </c>
      <c r="AY245" s="188">
        <f t="shared" si="35"/>
        <v>0</v>
      </c>
      <c r="AZ245" s="188">
        <f t="shared" si="35"/>
        <v>0</v>
      </c>
      <c r="BA245" s="188">
        <f t="shared" si="35"/>
        <v>0</v>
      </c>
      <c r="BB245" s="188">
        <f t="shared" si="35"/>
        <v>0</v>
      </c>
      <c r="BC245" s="188">
        <f t="shared" si="35"/>
        <v>0</v>
      </c>
      <c r="BD245" s="188">
        <f t="shared" si="35"/>
        <v>0</v>
      </c>
      <c r="BE245" s="188">
        <f t="shared" si="35"/>
        <v>0</v>
      </c>
      <c r="BF245" s="220">
        <f t="shared" si="35"/>
        <v>0</v>
      </c>
      <c r="BG245" s="218"/>
    </row>
    <row r="246" spans="1:59" ht="15.75">
      <c r="A246" s="281"/>
      <c r="B246" s="256" t="s">
        <v>178</v>
      </c>
      <c r="C246" s="266" t="s">
        <v>86</v>
      </c>
      <c r="D246" s="202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188"/>
      <c r="W246" s="188">
        <v>0</v>
      </c>
      <c r="X246" s="188">
        <v>0</v>
      </c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188"/>
      <c r="AV246" s="188"/>
      <c r="AW246" s="203">
        <v>0</v>
      </c>
      <c r="AX246" s="203">
        <v>0</v>
      </c>
      <c r="AY246" s="203">
        <v>0</v>
      </c>
      <c r="AZ246" s="203">
        <v>0</v>
      </c>
      <c r="BA246" s="203">
        <v>0</v>
      </c>
      <c r="BB246" s="203">
        <v>0</v>
      </c>
      <c r="BC246" s="203">
        <v>0</v>
      </c>
      <c r="BD246" s="203">
        <v>0</v>
      </c>
      <c r="BE246" s="203">
        <v>0</v>
      </c>
      <c r="BF246" s="222">
        <f aca="true" t="shared" si="36" ref="BF246:BF257">SUM(E246:BE246)</f>
        <v>0</v>
      </c>
      <c r="BG246" s="218"/>
    </row>
    <row r="247" spans="1:59" ht="15.75" customHeight="1">
      <c r="A247" s="281"/>
      <c r="B247" s="256"/>
      <c r="C247" s="266"/>
      <c r="D247" s="202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188"/>
      <c r="W247" s="188">
        <v>0</v>
      </c>
      <c r="X247" s="188">
        <v>0</v>
      </c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188"/>
      <c r="AV247" s="188"/>
      <c r="AW247" s="203">
        <v>0</v>
      </c>
      <c r="AX247" s="203">
        <v>0</v>
      </c>
      <c r="AY247" s="203">
        <v>0</v>
      </c>
      <c r="AZ247" s="203">
        <v>0</v>
      </c>
      <c r="BA247" s="203">
        <v>0</v>
      </c>
      <c r="BB247" s="203">
        <v>0</v>
      </c>
      <c r="BC247" s="203">
        <v>0</v>
      </c>
      <c r="BD247" s="203">
        <v>0</v>
      </c>
      <c r="BE247" s="203">
        <v>0</v>
      </c>
      <c r="BF247" s="222">
        <f t="shared" si="36"/>
        <v>0</v>
      </c>
      <c r="BG247" s="218"/>
    </row>
    <row r="248" spans="1:59" ht="15.75" customHeight="1">
      <c r="A248" s="281"/>
      <c r="B248" s="256" t="s">
        <v>195</v>
      </c>
      <c r="C248" s="266" t="s">
        <v>87</v>
      </c>
      <c r="D248" s="202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188"/>
      <c r="W248" s="188">
        <v>0</v>
      </c>
      <c r="X248" s="188">
        <v>0</v>
      </c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188"/>
      <c r="AV248" s="188"/>
      <c r="AW248" s="203">
        <v>0</v>
      </c>
      <c r="AX248" s="203">
        <v>0</v>
      </c>
      <c r="AY248" s="203">
        <v>0</v>
      </c>
      <c r="AZ248" s="203">
        <v>0</v>
      </c>
      <c r="BA248" s="203">
        <v>0</v>
      </c>
      <c r="BB248" s="203">
        <v>0</v>
      </c>
      <c r="BC248" s="203">
        <v>0</v>
      </c>
      <c r="BD248" s="203">
        <v>0</v>
      </c>
      <c r="BE248" s="203">
        <v>0</v>
      </c>
      <c r="BF248" s="222">
        <f t="shared" si="36"/>
        <v>0</v>
      </c>
      <c r="BG248" s="218"/>
    </row>
    <row r="249" spans="1:59" ht="15.75">
      <c r="A249" s="281"/>
      <c r="B249" s="256"/>
      <c r="C249" s="266"/>
      <c r="D249" s="202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188"/>
      <c r="W249" s="188">
        <v>0</v>
      </c>
      <c r="X249" s="188">
        <v>0</v>
      </c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188"/>
      <c r="AV249" s="188"/>
      <c r="AW249" s="203">
        <v>0</v>
      </c>
      <c r="AX249" s="203">
        <v>0</v>
      </c>
      <c r="AY249" s="203">
        <v>0</v>
      </c>
      <c r="AZ249" s="203">
        <v>0</v>
      </c>
      <c r="BA249" s="203">
        <v>0</v>
      </c>
      <c r="BB249" s="203">
        <v>0</v>
      </c>
      <c r="BC249" s="203">
        <v>0</v>
      </c>
      <c r="BD249" s="203">
        <v>0</v>
      </c>
      <c r="BE249" s="203">
        <v>0</v>
      </c>
      <c r="BF249" s="222">
        <f t="shared" si="36"/>
        <v>0</v>
      </c>
      <c r="BG249" s="218"/>
    </row>
    <row r="250" spans="1:59" ht="19.5" customHeight="1">
      <c r="A250" s="281"/>
      <c r="B250" s="256" t="s">
        <v>196</v>
      </c>
      <c r="C250" s="266" t="s">
        <v>37</v>
      </c>
      <c r="D250" s="202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188"/>
      <c r="W250" s="188">
        <v>0</v>
      </c>
      <c r="X250" s="188">
        <v>0</v>
      </c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188"/>
      <c r="AV250" s="188"/>
      <c r="AW250" s="203">
        <v>0</v>
      </c>
      <c r="AX250" s="203">
        <v>0</v>
      </c>
      <c r="AY250" s="203">
        <v>0</v>
      </c>
      <c r="AZ250" s="203">
        <v>0</v>
      </c>
      <c r="BA250" s="203">
        <v>0</v>
      </c>
      <c r="BB250" s="203">
        <v>0</v>
      </c>
      <c r="BC250" s="203">
        <v>0</v>
      </c>
      <c r="BD250" s="203">
        <v>0</v>
      </c>
      <c r="BE250" s="203">
        <v>0</v>
      </c>
      <c r="BF250" s="222">
        <f t="shared" si="36"/>
        <v>0</v>
      </c>
      <c r="BG250" s="218"/>
    </row>
    <row r="251" spans="1:59" ht="16.5" customHeight="1">
      <c r="A251" s="281"/>
      <c r="B251" s="256"/>
      <c r="C251" s="266"/>
      <c r="D251" s="202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188"/>
      <c r="W251" s="188">
        <v>0</v>
      </c>
      <c r="X251" s="188">
        <v>0</v>
      </c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188"/>
      <c r="AV251" s="188"/>
      <c r="AW251" s="203">
        <v>0</v>
      </c>
      <c r="AX251" s="203">
        <v>0</v>
      </c>
      <c r="AY251" s="203">
        <v>0</v>
      </c>
      <c r="AZ251" s="203">
        <v>0</v>
      </c>
      <c r="BA251" s="203">
        <v>0</v>
      </c>
      <c r="BB251" s="203">
        <v>0</v>
      </c>
      <c r="BC251" s="203">
        <v>0</v>
      </c>
      <c r="BD251" s="203">
        <v>0</v>
      </c>
      <c r="BE251" s="203">
        <v>0</v>
      </c>
      <c r="BF251" s="222">
        <f t="shared" si="36"/>
        <v>0</v>
      </c>
      <c r="BG251" s="218"/>
    </row>
    <row r="252" spans="1:59" ht="16.5" customHeight="1">
      <c r="A252" s="281"/>
      <c r="B252" s="256" t="s">
        <v>197</v>
      </c>
      <c r="C252" s="266" t="s">
        <v>88</v>
      </c>
      <c r="D252" s="202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188"/>
      <c r="W252" s="188">
        <v>0</v>
      </c>
      <c r="X252" s="188">
        <v>0</v>
      </c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188"/>
      <c r="AV252" s="188"/>
      <c r="AW252" s="203">
        <v>0</v>
      </c>
      <c r="AX252" s="203">
        <v>0</v>
      </c>
      <c r="AY252" s="203">
        <v>0</v>
      </c>
      <c r="AZ252" s="203">
        <v>0</v>
      </c>
      <c r="BA252" s="203">
        <v>0</v>
      </c>
      <c r="BB252" s="203">
        <v>0</v>
      </c>
      <c r="BC252" s="203">
        <v>0</v>
      </c>
      <c r="BD252" s="203">
        <v>0</v>
      </c>
      <c r="BE252" s="203">
        <v>0</v>
      </c>
      <c r="BF252" s="222">
        <f t="shared" si="36"/>
        <v>0</v>
      </c>
      <c r="BG252" s="218"/>
    </row>
    <row r="253" spans="1:59" ht="15.75">
      <c r="A253" s="281"/>
      <c r="B253" s="256"/>
      <c r="C253" s="266"/>
      <c r="D253" s="202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188"/>
      <c r="W253" s="188">
        <v>0</v>
      </c>
      <c r="X253" s="188">
        <v>0</v>
      </c>
      <c r="Y253" s="203"/>
      <c r="Z253" s="203"/>
      <c r="AA253" s="203"/>
      <c r="AB253" s="203"/>
      <c r="AC253" s="203"/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188"/>
      <c r="AV253" s="188"/>
      <c r="AW253" s="203">
        <v>0</v>
      </c>
      <c r="AX253" s="203">
        <v>0</v>
      </c>
      <c r="AY253" s="203">
        <v>0</v>
      </c>
      <c r="AZ253" s="203">
        <v>0</v>
      </c>
      <c r="BA253" s="203">
        <v>0</v>
      </c>
      <c r="BB253" s="203">
        <v>0</v>
      </c>
      <c r="BC253" s="203">
        <v>0</v>
      </c>
      <c r="BD253" s="203">
        <v>0</v>
      </c>
      <c r="BE253" s="203">
        <v>0</v>
      </c>
      <c r="BF253" s="222">
        <f t="shared" si="36"/>
        <v>0</v>
      </c>
      <c r="BG253" s="218"/>
    </row>
    <row r="254" spans="1:59" ht="16.5" customHeight="1">
      <c r="A254" s="281"/>
      <c r="B254" s="256" t="s">
        <v>198</v>
      </c>
      <c r="C254" s="266" t="s">
        <v>241</v>
      </c>
      <c r="D254" s="202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188"/>
      <c r="W254" s="188">
        <v>0</v>
      </c>
      <c r="X254" s="188">
        <v>0</v>
      </c>
      <c r="Y254" s="203"/>
      <c r="Z254" s="203"/>
      <c r="AA254" s="203"/>
      <c r="AB254" s="203"/>
      <c r="AC254" s="203"/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203"/>
      <c r="AR254" s="203"/>
      <c r="AS254" s="203"/>
      <c r="AT254" s="203"/>
      <c r="AU254" s="188"/>
      <c r="AV254" s="188"/>
      <c r="AW254" s="203">
        <v>0</v>
      </c>
      <c r="AX254" s="203">
        <v>0</v>
      </c>
      <c r="AY254" s="203">
        <v>0</v>
      </c>
      <c r="AZ254" s="203">
        <v>0</v>
      </c>
      <c r="BA254" s="203">
        <v>0</v>
      </c>
      <c r="BB254" s="203">
        <v>0</v>
      </c>
      <c r="BC254" s="203">
        <v>0</v>
      </c>
      <c r="BD254" s="203">
        <v>0</v>
      </c>
      <c r="BE254" s="203">
        <v>0</v>
      </c>
      <c r="BF254" s="222">
        <f t="shared" si="36"/>
        <v>0</v>
      </c>
      <c r="BG254" s="218"/>
    </row>
    <row r="255" spans="1:59" ht="15.75">
      <c r="A255" s="281"/>
      <c r="B255" s="256"/>
      <c r="C255" s="266"/>
      <c r="D255" s="202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188"/>
      <c r="W255" s="188">
        <v>0</v>
      </c>
      <c r="X255" s="188">
        <v>0</v>
      </c>
      <c r="Y255" s="203"/>
      <c r="Z255" s="203"/>
      <c r="AA255" s="203"/>
      <c r="AB255" s="203"/>
      <c r="AC255" s="203"/>
      <c r="AD255" s="203"/>
      <c r="AE255" s="203"/>
      <c r="AF255" s="203"/>
      <c r="AG255" s="203"/>
      <c r="AH255" s="203"/>
      <c r="AI255" s="203"/>
      <c r="AJ255" s="203"/>
      <c r="AK255" s="203"/>
      <c r="AL255" s="203"/>
      <c r="AM255" s="203"/>
      <c r="AN255" s="203"/>
      <c r="AO255" s="203"/>
      <c r="AP255" s="203"/>
      <c r="AQ255" s="203"/>
      <c r="AR255" s="203"/>
      <c r="AS255" s="203"/>
      <c r="AT255" s="203"/>
      <c r="AU255" s="188"/>
      <c r="AV255" s="188"/>
      <c r="AW255" s="203">
        <v>0</v>
      </c>
      <c r="AX255" s="203">
        <v>0</v>
      </c>
      <c r="AY255" s="203">
        <v>0</v>
      </c>
      <c r="AZ255" s="203">
        <v>0</v>
      </c>
      <c r="BA255" s="203">
        <v>0</v>
      </c>
      <c r="BB255" s="203">
        <v>0</v>
      </c>
      <c r="BC255" s="203">
        <v>0</v>
      </c>
      <c r="BD255" s="203">
        <v>0</v>
      </c>
      <c r="BE255" s="203">
        <v>0</v>
      </c>
      <c r="BF255" s="222">
        <f t="shared" si="36"/>
        <v>0</v>
      </c>
      <c r="BG255" s="218"/>
    </row>
    <row r="256" spans="1:59" ht="15.75">
      <c r="A256" s="281"/>
      <c r="B256" s="256" t="s">
        <v>199</v>
      </c>
      <c r="C256" s="266" t="s">
        <v>38</v>
      </c>
      <c r="D256" s="202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188"/>
      <c r="W256" s="188">
        <v>0</v>
      </c>
      <c r="X256" s="188">
        <v>0</v>
      </c>
      <c r="Y256" s="203"/>
      <c r="Z256" s="203"/>
      <c r="AA256" s="203"/>
      <c r="AB256" s="203"/>
      <c r="AC256" s="203"/>
      <c r="AD256" s="203"/>
      <c r="AE256" s="203"/>
      <c r="AF256" s="20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188"/>
      <c r="AV256" s="188"/>
      <c r="AW256" s="203">
        <v>0</v>
      </c>
      <c r="AX256" s="203">
        <v>0</v>
      </c>
      <c r="AY256" s="203">
        <v>0</v>
      </c>
      <c r="AZ256" s="203">
        <v>0</v>
      </c>
      <c r="BA256" s="203">
        <v>0</v>
      </c>
      <c r="BB256" s="203">
        <v>0</v>
      </c>
      <c r="BC256" s="203">
        <v>0</v>
      </c>
      <c r="BD256" s="203">
        <v>0</v>
      </c>
      <c r="BE256" s="203">
        <v>0</v>
      </c>
      <c r="BF256" s="222">
        <f t="shared" si="36"/>
        <v>0</v>
      </c>
      <c r="BG256" s="218"/>
    </row>
    <row r="257" spans="1:59" ht="15.75">
      <c r="A257" s="281"/>
      <c r="B257" s="256"/>
      <c r="C257" s="266"/>
      <c r="D257" s="202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188"/>
      <c r="W257" s="188">
        <v>0</v>
      </c>
      <c r="X257" s="188">
        <v>0</v>
      </c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3"/>
      <c r="AK257" s="203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188"/>
      <c r="AV257" s="188"/>
      <c r="AW257" s="203">
        <v>0</v>
      </c>
      <c r="AX257" s="203">
        <v>0</v>
      </c>
      <c r="AY257" s="203">
        <v>0</v>
      </c>
      <c r="AZ257" s="203">
        <v>0</v>
      </c>
      <c r="BA257" s="203">
        <v>0</v>
      </c>
      <c r="BB257" s="203">
        <v>0</v>
      </c>
      <c r="BC257" s="203">
        <v>0</v>
      </c>
      <c r="BD257" s="203">
        <v>0</v>
      </c>
      <c r="BE257" s="203">
        <v>0</v>
      </c>
      <c r="BF257" s="222">
        <f t="shared" si="36"/>
        <v>0</v>
      </c>
      <c r="BG257" s="218"/>
    </row>
    <row r="258" spans="1:59" ht="16.5" customHeight="1" hidden="1">
      <c r="A258" s="281"/>
      <c r="B258" s="273" t="s">
        <v>39</v>
      </c>
      <c r="C258" s="273" t="s">
        <v>179</v>
      </c>
      <c r="D258" s="187"/>
      <c r="E258" s="188">
        <f>E264+E266+E268+E270+E272+E274+E276+E278+E280+E282+E284+E286+E288+E290+E292+E294+E296+E298+E300+E302+E304+E306+E308+E310+E312+E314+E316+E318+E320+E322+E324+E326</f>
        <v>0</v>
      </c>
      <c r="F258" s="188">
        <f aca="true" t="shared" si="37" ref="F258:BF259">F264+F266+F268+F270+F272+F274+F276+F278+F280+F282+F284+F286+F288+F290+F292+F294+F296+F298+F300+F302+F304+F306+F308+F310+F312+F314+F316+F318+F320+F322+F324+F326</f>
        <v>0</v>
      </c>
      <c r="G258" s="188" t="e">
        <f t="shared" si="37"/>
        <v>#VALUE!</v>
      </c>
      <c r="H258" s="188" t="e">
        <f t="shared" si="37"/>
        <v>#VALUE!</v>
      </c>
      <c r="I258" s="188" t="e">
        <f t="shared" si="37"/>
        <v>#VALUE!</v>
      </c>
      <c r="J258" s="188">
        <f t="shared" si="37"/>
        <v>0</v>
      </c>
      <c r="K258" s="188" t="e">
        <f t="shared" si="37"/>
        <v>#VALUE!</v>
      </c>
      <c r="L258" s="188" t="e">
        <f t="shared" si="37"/>
        <v>#VALUE!</v>
      </c>
      <c r="M258" s="188" t="e">
        <f t="shared" si="37"/>
        <v>#VALUE!</v>
      </c>
      <c r="N258" s="188" t="e">
        <f t="shared" si="37"/>
        <v>#VALUE!</v>
      </c>
      <c r="O258" s="188" t="e">
        <f t="shared" si="37"/>
        <v>#VALUE!</v>
      </c>
      <c r="P258" s="188">
        <f t="shared" si="37"/>
        <v>0</v>
      </c>
      <c r="Q258" s="188">
        <f t="shared" si="37"/>
        <v>0</v>
      </c>
      <c r="R258" s="188">
        <f t="shared" si="37"/>
        <v>0</v>
      </c>
      <c r="S258" s="188" t="e">
        <f t="shared" si="37"/>
        <v>#VALUE!</v>
      </c>
      <c r="T258" s="188">
        <f t="shared" si="37"/>
        <v>0</v>
      </c>
      <c r="U258" s="188" t="e">
        <f t="shared" si="37"/>
        <v>#VALUE!</v>
      </c>
      <c r="V258" s="188" t="e">
        <f>V264+V266+V268+V270+V272+V274+V276+V278+V280+V282+V284+V286+V288+V290+V292+V294+V296+V298+V300+V302+V304+V306+V308+V310+V312+V314+V316+V318+V320+V322+V324+V326</f>
        <v>#VALUE!</v>
      </c>
      <c r="W258" s="188">
        <f>W264+W266+W268+W270+W272+W274+W276+W278+W280+W282+W284+W286+W288+W290+W292+W294+W296+W298+W300+W302+W304+W306+W308+W310+W312+W314+W316+W318+W320+W322+W324+W326</f>
        <v>0</v>
      </c>
      <c r="X258" s="188">
        <f t="shared" si="37"/>
        <v>0</v>
      </c>
      <c r="Y258" s="188">
        <f t="shared" si="37"/>
        <v>0</v>
      </c>
      <c r="Z258" s="188">
        <f t="shared" si="37"/>
        <v>0</v>
      </c>
      <c r="AA258" s="188">
        <f t="shared" si="37"/>
        <v>0</v>
      </c>
      <c r="AB258" s="188">
        <f t="shared" si="37"/>
        <v>0</v>
      </c>
      <c r="AC258" s="188">
        <f t="shared" si="37"/>
        <v>0</v>
      </c>
      <c r="AD258" s="188">
        <f t="shared" si="37"/>
        <v>0</v>
      </c>
      <c r="AE258" s="188">
        <f t="shared" si="37"/>
        <v>0</v>
      </c>
      <c r="AF258" s="188">
        <f t="shared" si="37"/>
        <v>0</v>
      </c>
      <c r="AG258" s="188">
        <f t="shared" si="37"/>
        <v>0</v>
      </c>
      <c r="AH258" s="188">
        <f t="shared" si="37"/>
        <v>0</v>
      </c>
      <c r="AI258" s="188">
        <f t="shared" si="37"/>
        <v>0</v>
      </c>
      <c r="AJ258" s="188">
        <f t="shared" si="37"/>
        <v>0</v>
      </c>
      <c r="AK258" s="188">
        <f t="shared" si="37"/>
        <v>0</v>
      </c>
      <c r="AL258" s="188">
        <f t="shared" si="37"/>
        <v>0</v>
      </c>
      <c r="AM258" s="188">
        <f t="shared" si="37"/>
        <v>0</v>
      </c>
      <c r="AN258" s="188">
        <f t="shared" si="37"/>
        <v>0</v>
      </c>
      <c r="AO258" s="188">
        <f t="shared" si="37"/>
        <v>0</v>
      </c>
      <c r="AP258" s="188">
        <f t="shared" si="37"/>
        <v>0</v>
      </c>
      <c r="AQ258" s="188">
        <f t="shared" si="37"/>
        <v>0</v>
      </c>
      <c r="AR258" s="188">
        <f t="shared" si="37"/>
        <v>0</v>
      </c>
      <c r="AS258" s="188">
        <f t="shared" si="37"/>
        <v>0</v>
      </c>
      <c r="AT258" s="188">
        <f t="shared" si="37"/>
        <v>0</v>
      </c>
      <c r="AU258" s="188">
        <f t="shared" si="37"/>
        <v>0</v>
      </c>
      <c r="AV258" s="188">
        <f t="shared" si="37"/>
        <v>0</v>
      </c>
      <c r="AW258" s="188">
        <f t="shared" si="37"/>
        <v>0</v>
      </c>
      <c r="AX258" s="188">
        <f t="shared" si="37"/>
        <v>0</v>
      </c>
      <c r="AY258" s="188">
        <f t="shared" si="37"/>
        <v>0</v>
      </c>
      <c r="AZ258" s="188">
        <f t="shared" si="37"/>
        <v>0</v>
      </c>
      <c r="BA258" s="188">
        <f t="shared" si="37"/>
        <v>0</v>
      </c>
      <c r="BB258" s="188">
        <f t="shared" si="37"/>
        <v>0</v>
      </c>
      <c r="BC258" s="188">
        <f t="shared" si="37"/>
        <v>0</v>
      </c>
      <c r="BD258" s="188">
        <f t="shared" si="37"/>
        <v>0</v>
      </c>
      <c r="BE258" s="188">
        <f t="shared" si="37"/>
        <v>0</v>
      </c>
      <c r="BF258" s="220">
        <f t="shared" si="37"/>
        <v>0</v>
      </c>
      <c r="BG258" s="220"/>
    </row>
    <row r="259" spans="1:59" ht="21.75" customHeight="1">
      <c r="A259" s="281"/>
      <c r="B259" s="273"/>
      <c r="C259" s="273"/>
      <c r="D259" s="187"/>
      <c r="E259" s="188">
        <f>E265+E267+E269+E271+E273+E275+E277+E279+E281+E283+E285+E287+E289+E291+E293+E295+E297+E299+E301+E303+E305+E307+E309+E311+E313+E315+E317+E319+E321+E323+E325+E327</f>
        <v>0</v>
      </c>
      <c r="F259" s="188">
        <f t="shared" si="37"/>
        <v>0</v>
      </c>
      <c r="G259" s="188">
        <f t="shared" si="37"/>
        <v>1</v>
      </c>
      <c r="H259" s="188">
        <f t="shared" si="37"/>
        <v>1</v>
      </c>
      <c r="I259" s="188">
        <f t="shared" si="37"/>
        <v>1</v>
      </c>
      <c r="J259" s="188">
        <f t="shared" si="37"/>
        <v>0</v>
      </c>
      <c r="K259" s="188">
        <f t="shared" si="37"/>
        <v>2</v>
      </c>
      <c r="L259" s="188">
        <f t="shared" si="37"/>
        <v>1</v>
      </c>
      <c r="M259" s="188">
        <f t="shared" si="37"/>
        <v>1</v>
      </c>
      <c r="N259" s="188">
        <f t="shared" si="37"/>
        <v>1</v>
      </c>
      <c r="O259" s="188">
        <f t="shared" si="37"/>
        <v>1</v>
      </c>
      <c r="P259" s="188">
        <f t="shared" si="37"/>
        <v>0</v>
      </c>
      <c r="Q259" s="188">
        <f t="shared" si="37"/>
        <v>0</v>
      </c>
      <c r="R259" s="188">
        <f t="shared" si="37"/>
        <v>0</v>
      </c>
      <c r="S259" s="188">
        <f t="shared" si="37"/>
        <v>1</v>
      </c>
      <c r="T259" s="188">
        <f t="shared" si="37"/>
        <v>0</v>
      </c>
      <c r="U259" s="188">
        <f t="shared" si="37"/>
        <v>1</v>
      </c>
      <c r="V259" s="188">
        <f>V265+V267+V269+V271+V273+V275+V277+V279+V281+V283+V285+V287+V289+V291+V293+V295+V297+V299+V301+V303+V305+V307+V309+V311+V313+V315+V317+V319+V321+V323+V325+V327</f>
        <v>2</v>
      </c>
      <c r="W259" s="188">
        <f>W265+W267+W269+W271+W273+W275+W277+W279+W281+W283+W285+W287+W289+W291+W293+W295+W297+W299+W301+W303+W305+W307+W309+W311+W313+W315+W317+W319+W321+W323+W325+W327</f>
        <v>0</v>
      </c>
      <c r="X259" s="188">
        <f t="shared" si="37"/>
        <v>0</v>
      </c>
      <c r="Y259" s="188">
        <f t="shared" si="37"/>
        <v>0</v>
      </c>
      <c r="Z259" s="188">
        <f t="shared" si="37"/>
        <v>0</v>
      </c>
      <c r="AA259" s="188">
        <f t="shared" si="37"/>
        <v>0</v>
      </c>
      <c r="AB259" s="188">
        <f t="shared" si="37"/>
        <v>0</v>
      </c>
      <c r="AC259" s="188">
        <f t="shared" si="37"/>
        <v>0</v>
      </c>
      <c r="AD259" s="188">
        <f t="shared" si="37"/>
        <v>0</v>
      </c>
      <c r="AE259" s="188">
        <f t="shared" si="37"/>
        <v>0</v>
      </c>
      <c r="AF259" s="188">
        <f t="shared" si="37"/>
        <v>0</v>
      </c>
      <c r="AG259" s="188">
        <f t="shared" si="37"/>
        <v>0</v>
      </c>
      <c r="AH259" s="188">
        <f t="shared" si="37"/>
        <v>0</v>
      </c>
      <c r="AI259" s="188">
        <f t="shared" si="37"/>
        <v>0</v>
      </c>
      <c r="AJ259" s="188">
        <f t="shared" si="37"/>
        <v>0</v>
      </c>
      <c r="AK259" s="188">
        <f t="shared" si="37"/>
        <v>0</v>
      </c>
      <c r="AL259" s="188">
        <f t="shared" si="37"/>
        <v>0</v>
      </c>
      <c r="AM259" s="188">
        <f t="shared" si="37"/>
        <v>0</v>
      </c>
      <c r="AN259" s="188">
        <f t="shared" si="37"/>
        <v>0</v>
      </c>
      <c r="AO259" s="188">
        <f t="shared" si="37"/>
        <v>0</v>
      </c>
      <c r="AP259" s="188">
        <f t="shared" si="37"/>
        <v>0</v>
      </c>
      <c r="AQ259" s="188">
        <f t="shared" si="37"/>
        <v>0</v>
      </c>
      <c r="AR259" s="188">
        <f t="shared" si="37"/>
        <v>0</v>
      </c>
      <c r="AS259" s="188">
        <f t="shared" si="37"/>
        <v>0</v>
      </c>
      <c r="AT259" s="188">
        <f t="shared" si="37"/>
        <v>0</v>
      </c>
      <c r="AU259" s="188">
        <f t="shared" si="37"/>
        <v>0</v>
      </c>
      <c r="AV259" s="188">
        <f t="shared" si="37"/>
        <v>0</v>
      </c>
      <c r="AW259" s="188">
        <f t="shared" si="37"/>
        <v>0</v>
      </c>
      <c r="AX259" s="188">
        <f t="shared" si="37"/>
        <v>0</v>
      </c>
      <c r="AY259" s="188">
        <f t="shared" si="37"/>
        <v>0</v>
      </c>
      <c r="AZ259" s="188">
        <f t="shared" si="37"/>
        <v>0</v>
      </c>
      <c r="BA259" s="188">
        <f t="shared" si="37"/>
        <v>0</v>
      </c>
      <c r="BB259" s="188">
        <f t="shared" si="37"/>
        <v>0</v>
      </c>
      <c r="BC259" s="188">
        <f t="shared" si="37"/>
        <v>0</v>
      </c>
      <c r="BD259" s="188">
        <f t="shared" si="37"/>
        <v>0</v>
      </c>
      <c r="BE259" s="188">
        <f t="shared" si="37"/>
        <v>0</v>
      </c>
      <c r="BF259" s="220">
        <f t="shared" si="37"/>
        <v>13</v>
      </c>
      <c r="BG259" s="220"/>
    </row>
    <row r="260" spans="1:59" ht="15.75" customHeight="1">
      <c r="A260" s="281"/>
      <c r="B260" s="273" t="s">
        <v>180</v>
      </c>
      <c r="C260" s="273" t="s">
        <v>181</v>
      </c>
      <c r="D260" s="187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>
        <v>0</v>
      </c>
      <c r="X260" s="188">
        <v>0</v>
      </c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8"/>
      <c r="AK260" s="199"/>
      <c r="AL260" s="188"/>
      <c r="AM260" s="188"/>
      <c r="AN260" s="188"/>
      <c r="AO260" s="188"/>
      <c r="AP260" s="188"/>
      <c r="AQ260" s="188"/>
      <c r="AR260" s="199"/>
      <c r="AS260" s="188"/>
      <c r="AT260" s="188"/>
      <c r="AU260" s="188"/>
      <c r="AV260" s="188"/>
      <c r="AW260" s="203">
        <v>0</v>
      </c>
      <c r="AX260" s="203">
        <v>0</v>
      </c>
      <c r="AY260" s="203">
        <v>0</v>
      </c>
      <c r="AZ260" s="203">
        <v>0</v>
      </c>
      <c r="BA260" s="203">
        <v>0</v>
      </c>
      <c r="BB260" s="203">
        <v>0</v>
      </c>
      <c r="BC260" s="203">
        <v>0</v>
      </c>
      <c r="BD260" s="203">
        <v>0</v>
      </c>
      <c r="BE260" s="203">
        <v>0</v>
      </c>
      <c r="BF260" s="222">
        <f>SUM(E260:BE260)</f>
        <v>0</v>
      </c>
      <c r="BG260" s="218"/>
    </row>
    <row r="261" spans="1:59" ht="13.5" customHeight="1">
      <c r="A261" s="281"/>
      <c r="B261" s="273"/>
      <c r="C261" s="273"/>
      <c r="D261" s="187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>
        <v>0</v>
      </c>
      <c r="X261" s="188">
        <v>0</v>
      </c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8"/>
      <c r="AK261" s="199"/>
      <c r="AL261" s="188"/>
      <c r="AM261" s="188"/>
      <c r="AN261" s="188"/>
      <c r="AO261" s="188"/>
      <c r="AP261" s="188"/>
      <c r="AQ261" s="188"/>
      <c r="AR261" s="199"/>
      <c r="AS261" s="188"/>
      <c r="AT261" s="188"/>
      <c r="AU261" s="188"/>
      <c r="AV261" s="188"/>
      <c r="AW261" s="203">
        <v>0</v>
      </c>
      <c r="AX261" s="203">
        <v>0</v>
      </c>
      <c r="AY261" s="203">
        <v>0</v>
      </c>
      <c r="AZ261" s="203">
        <v>0</v>
      </c>
      <c r="BA261" s="203">
        <v>0</v>
      </c>
      <c r="BB261" s="203">
        <v>0</v>
      </c>
      <c r="BC261" s="203">
        <v>0</v>
      </c>
      <c r="BD261" s="203">
        <v>0</v>
      </c>
      <c r="BE261" s="203">
        <v>0</v>
      </c>
      <c r="BF261" s="222">
        <f>SUM(E261:BE261)</f>
        <v>0</v>
      </c>
      <c r="BG261" s="218"/>
    </row>
    <row r="262" spans="1:59" ht="19.5" customHeight="1">
      <c r="A262" s="281"/>
      <c r="B262" s="273" t="s">
        <v>200</v>
      </c>
      <c r="C262" s="258" t="s">
        <v>43</v>
      </c>
      <c r="D262" s="187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>
        <v>0</v>
      </c>
      <c r="X262" s="188">
        <v>0</v>
      </c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8"/>
      <c r="AK262" s="188"/>
      <c r="AL262" s="188"/>
      <c r="AM262" s="188"/>
      <c r="AN262" s="188"/>
      <c r="AO262" s="188"/>
      <c r="AP262" s="188"/>
      <c r="AQ262" s="188"/>
      <c r="AR262" s="199"/>
      <c r="AS262" s="188"/>
      <c r="AT262" s="188"/>
      <c r="AU262" s="188"/>
      <c r="AV262" s="188"/>
      <c r="AW262" s="203">
        <v>0</v>
      </c>
      <c r="AX262" s="203">
        <v>0</v>
      </c>
      <c r="AY262" s="203">
        <v>0</v>
      </c>
      <c r="AZ262" s="203">
        <v>0</v>
      </c>
      <c r="BA262" s="203">
        <v>0</v>
      </c>
      <c r="BB262" s="203">
        <v>0</v>
      </c>
      <c r="BC262" s="203">
        <v>0</v>
      </c>
      <c r="BD262" s="203">
        <v>0</v>
      </c>
      <c r="BE262" s="203">
        <v>0</v>
      </c>
      <c r="BF262" s="222">
        <f>SUM(E262:BE262)</f>
        <v>0</v>
      </c>
      <c r="BG262" s="218"/>
    </row>
    <row r="263" spans="1:59" s="193" customFormat="1" ht="19.5" customHeight="1">
      <c r="A263" s="281"/>
      <c r="B263" s="273"/>
      <c r="C263" s="258"/>
      <c r="D263" s="187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>
        <v>0</v>
      </c>
      <c r="X263" s="188">
        <v>0</v>
      </c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99"/>
      <c r="AS263" s="188"/>
      <c r="AT263" s="188"/>
      <c r="AU263" s="188"/>
      <c r="AV263" s="188"/>
      <c r="AW263" s="203">
        <v>0</v>
      </c>
      <c r="AX263" s="203">
        <v>0</v>
      </c>
      <c r="AY263" s="203">
        <v>0</v>
      </c>
      <c r="AZ263" s="203">
        <v>0</v>
      </c>
      <c r="BA263" s="203">
        <v>0</v>
      </c>
      <c r="BB263" s="203">
        <v>0</v>
      </c>
      <c r="BC263" s="203">
        <v>0</v>
      </c>
      <c r="BD263" s="203">
        <v>0</v>
      </c>
      <c r="BE263" s="203">
        <v>0</v>
      </c>
      <c r="BF263" s="222">
        <f>SUM(E263:BE263)</f>
        <v>0</v>
      </c>
      <c r="BG263" s="218"/>
    </row>
    <row r="264" spans="1:59" ht="19.5" customHeight="1">
      <c r="A264" s="281"/>
      <c r="B264" s="276" t="s">
        <v>44</v>
      </c>
      <c r="C264" s="266" t="s">
        <v>89</v>
      </c>
      <c r="D264" s="187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>
        <v>0</v>
      </c>
      <c r="X264" s="188">
        <v>0</v>
      </c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88"/>
      <c r="AT264" s="188"/>
      <c r="AU264" s="188"/>
      <c r="AV264" s="188"/>
      <c r="AW264" s="188">
        <v>0</v>
      </c>
      <c r="AX264" s="188">
        <v>0</v>
      </c>
      <c r="AY264" s="188">
        <v>0</v>
      </c>
      <c r="AZ264" s="188">
        <v>0</v>
      </c>
      <c r="BA264" s="188">
        <v>0</v>
      </c>
      <c r="BB264" s="188">
        <v>0</v>
      </c>
      <c r="BC264" s="188">
        <v>0</v>
      </c>
      <c r="BD264" s="188">
        <v>0</v>
      </c>
      <c r="BE264" s="188">
        <v>0</v>
      </c>
      <c r="BF264" s="220">
        <f aca="true" t="shared" si="38" ref="BF264:BF327">SUM(E264:BE264)</f>
        <v>0</v>
      </c>
      <c r="BG264" s="218"/>
    </row>
    <row r="265" spans="1:59" s="193" customFormat="1" ht="19.5" customHeight="1">
      <c r="A265" s="281"/>
      <c r="B265" s="276"/>
      <c r="C265" s="266"/>
      <c r="D265" s="187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>
        <v>0</v>
      </c>
      <c r="X265" s="188">
        <v>0</v>
      </c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  <c r="AP265" s="188"/>
      <c r="AQ265" s="188"/>
      <c r="AR265" s="188"/>
      <c r="AS265" s="188"/>
      <c r="AT265" s="188"/>
      <c r="AU265" s="188"/>
      <c r="AV265" s="188"/>
      <c r="AW265" s="188">
        <v>0</v>
      </c>
      <c r="AX265" s="188">
        <v>0</v>
      </c>
      <c r="AY265" s="188">
        <v>0</v>
      </c>
      <c r="AZ265" s="188">
        <v>0</v>
      </c>
      <c r="BA265" s="188">
        <v>0</v>
      </c>
      <c r="BB265" s="188">
        <v>0</v>
      </c>
      <c r="BC265" s="188">
        <v>0</v>
      </c>
      <c r="BD265" s="188">
        <v>0</v>
      </c>
      <c r="BE265" s="188">
        <v>0</v>
      </c>
      <c r="BF265" s="220">
        <f t="shared" si="38"/>
        <v>0</v>
      </c>
      <c r="BG265" s="218"/>
    </row>
    <row r="266" spans="1:59" ht="19.5" customHeight="1">
      <c r="A266" s="281"/>
      <c r="B266" s="266" t="s">
        <v>201</v>
      </c>
      <c r="C266" s="266" t="s">
        <v>96</v>
      </c>
      <c r="D266" s="187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>
        <v>0</v>
      </c>
      <c r="X266" s="188">
        <v>0</v>
      </c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88"/>
      <c r="AT266" s="188"/>
      <c r="AU266" s="188"/>
      <c r="AV266" s="188"/>
      <c r="AW266" s="188">
        <v>0</v>
      </c>
      <c r="AX266" s="188">
        <v>0</v>
      </c>
      <c r="AY266" s="188">
        <v>0</v>
      </c>
      <c r="AZ266" s="188">
        <v>0</v>
      </c>
      <c r="BA266" s="188">
        <v>0</v>
      </c>
      <c r="BB266" s="188">
        <v>0</v>
      </c>
      <c r="BC266" s="188">
        <v>0</v>
      </c>
      <c r="BD266" s="188">
        <v>0</v>
      </c>
      <c r="BE266" s="188">
        <v>0</v>
      </c>
      <c r="BF266" s="220">
        <f t="shared" si="38"/>
        <v>0</v>
      </c>
      <c r="BG266" s="218"/>
    </row>
    <row r="267" spans="1:59" ht="19.5" customHeight="1">
      <c r="A267" s="281"/>
      <c r="B267" s="266"/>
      <c r="C267" s="266"/>
      <c r="D267" s="187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>
        <v>0</v>
      </c>
      <c r="X267" s="188">
        <v>0</v>
      </c>
      <c r="Y267" s="188"/>
      <c r="Z267" s="188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8"/>
      <c r="AK267" s="188"/>
      <c r="AL267" s="188"/>
      <c r="AM267" s="188"/>
      <c r="AN267" s="188"/>
      <c r="AO267" s="188"/>
      <c r="AP267" s="188"/>
      <c r="AQ267" s="188"/>
      <c r="AR267" s="188"/>
      <c r="AS267" s="188"/>
      <c r="AT267" s="188"/>
      <c r="AU267" s="188"/>
      <c r="AV267" s="188"/>
      <c r="AW267" s="188">
        <v>0</v>
      </c>
      <c r="AX267" s="188">
        <v>0</v>
      </c>
      <c r="AY267" s="188">
        <v>0</v>
      </c>
      <c r="AZ267" s="188">
        <v>0</v>
      </c>
      <c r="BA267" s="188">
        <v>0</v>
      </c>
      <c r="BB267" s="188">
        <v>0</v>
      </c>
      <c r="BC267" s="188">
        <v>0</v>
      </c>
      <c r="BD267" s="188">
        <v>0</v>
      </c>
      <c r="BE267" s="188">
        <v>0</v>
      </c>
      <c r="BF267" s="220">
        <f t="shared" si="38"/>
        <v>0</v>
      </c>
      <c r="BG267" s="218"/>
    </row>
    <row r="268" spans="1:59" s="193" customFormat="1" ht="19.5" customHeight="1">
      <c r="A268" s="281"/>
      <c r="B268" s="266" t="s">
        <v>202</v>
      </c>
      <c r="C268" s="266" t="s">
        <v>300</v>
      </c>
      <c r="D268" s="187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>
        <v>0</v>
      </c>
      <c r="X268" s="188">
        <v>0</v>
      </c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88">
        <v>0</v>
      </c>
      <c r="AX268" s="188">
        <v>0</v>
      </c>
      <c r="AY268" s="188">
        <v>0</v>
      </c>
      <c r="AZ268" s="188">
        <v>0</v>
      </c>
      <c r="BA268" s="188">
        <v>0</v>
      </c>
      <c r="BB268" s="188">
        <v>0</v>
      </c>
      <c r="BC268" s="188">
        <v>0</v>
      </c>
      <c r="BD268" s="188">
        <v>0</v>
      </c>
      <c r="BE268" s="188">
        <v>0</v>
      </c>
      <c r="BF268" s="220">
        <f t="shared" si="38"/>
        <v>0</v>
      </c>
      <c r="BG268" s="218"/>
    </row>
    <row r="269" spans="1:59" s="193" customFormat="1" ht="19.5" customHeight="1">
      <c r="A269" s="281"/>
      <c r="B269" s="266"/>
      <c r="C269" s="266"/>
      <c r="D269" s="187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>
        <v>0</v>
      </c>
      <c r="X269" s="188">
        <v>0</v>
      </c>
      <c r="Y269" s="188"/>
      <c r="Z269" s="188"/>
      <c r="AA269" s="188"/>
      <c r="AB269" s="188"/>
      <c r="AC269" s="188"/>
      <c r="AD269" s="188"/>
      <c r="AE269" s="188"/>
      <c r="AF269" s="188"/>
      <c r="AG269" s="188"/>
      <c r="AH269" s="188"/>
      <c r="AI269" s="188"/>
      <c r="AJ269" s="188"/>
      <c r="AK269" s="188"/>
      <c r="AL269" s="188"/>
      <c r="AM269" s="188"/>
      <c r="AN269" s="188"/>
      <c r="AO269" s="188"/>
      <c r="AP269" s="188"/>
      <c r="AQ269" s="188"/>
      <c r="AR269" s="188"/>
      <c r="AS269" s="188"/>
      <c r="AT269" s="188"/>
      <c r="AU269" s="188"/>
      <c r="AV269" s="188"/>
      <c r="AW269" s="188">
        <v>0</v>
      </c>
      <c r="AX269" s="188">
        <v>0</v>
      </c>
      <c r="AY269" s="188">
        <v>0</v>
      </c>
      <c r="AZ269" s="188">
        <v>0</v>
      </c>
      <c r="BA269" s="188">
        <v>0</v>
      </c>
      <c r="BB269" s="188">
        <v>0</v>
      </c>
      <c r="BC269" s="188">
        <v>0</v>
      </c>
      <c r="BD269" s="188">
        <v>0</v>
      </c>
      <c r="BE269" s="188">
        <v>0</v>
      </c>
      <c r="BF269" s="220">
        <f t="shared" si="38"/>
        <v>0</v>
      </c>
      <c r="BG269" s="218"/>
    </row>
    <row r="270" spans="1:59" ht="24.75" customHeight="1">
      <c r="A270" s="281"/>
      <c r="B270" s="285" t="s">
        <v>203</v>
      </c>
      <c r="C270" s="286" t="str">
        <f>C138</f>
        <v>Техническое оснащение и организация рабочего места</v>
      </c>
      <c r="D270" s="202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188"/>
      <c r="W270" s="188">
        <v>0</v>
      </c>
      <c r="X270" s="188">
        <v>0</v>
      </c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188"/>
      <c r="AV270" s="188"/>
      <c r="AW270" s="188">
        <v>0</v>
      </c>
      <c r="AX270" s="188">
        <v>0</v>
      </c>
      <c r="AY270" s="188">
        <v>0</v>
      </c>
      <c r="AZ270" s="188">
        <v>0</v>
      </c>
      <c r="BA270" s="188">
        <v>0</v>
      </c>
      <c r="BB270" s="188">
        <v>0</v>
      </c>
      <c r="BC270" s="188">
        <v>0</v>
      </c>
      <c r="BD270" s="188">
        <v>0</v>
      </c>
      <c r="BE270" s="188">
        <v>0</v>
      </c>
      <c r="BF270" s="220">
        <f t="shared" si="38"/>
        <v>0</v>
      </c>
      <c r="BG270" s="218"/>
    </row>
    <row r="271" spans="1:59" ht="15.75">
      <c r="A271" s="281"/>
      <c r="B271" s="285"/>
      <c r="C271" s="286"/>
      <c r="D271" s="202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188"/>
      <c r="W271" s="188">
        <v>0</v>
      </c>
      <c r="X271" s="188">
        <v>0</v>
      </c>
      <c r="Y271" s="203"/>
      <c r="Z271" s="203"/>
      <c r="AA271" s="203"/>
      <c r="AB271" s="203"/>
      <c r="AC271" s="203"/>
      <c r="AD271" s="203"/>
      <c r="AE271" s="203"/>
      <c r="AF271" s="203"/>
      <c r="AG271" s="203"/>
      <c r="AH271" s="203"/>
      <c r="AI271" s="203"/>
      <c r="AJ271" s="203"/>
      <c r="AK271" s="203"/>
      <c r="AL271" s="203"/>
      <c r="AM271" s="203"/>
      <c r="AN271" s="203"/>
      <c r="AO271" s="203"/>
      <c r="AP271" s="203"/>
      <c r="AQ271" s="203"/>
      <c r="AR271" s="203"/>
      <c r="AS271" s="203"/>
      <c r="AT271" s="203"/>
      <c r="AU271" s="188"/>
      <c r="AV271" s="188"/>
      <c r="AW271" s="188">
        <v>0</v>
      </c>
      <c r="AX271" s="188">
        <v>0</v>
      </c>
      <c r="AY271" s="188">
        <v>0</v>
      </c>
      <c r="AZ271" s="188">
        <v>0</v>
      </c>
      <c r="BA271" s="188">
        <v>0</v>
      </c>
      <c r="BB271" s="188">
        <v>0</v>
      </c>
      <c r="BC271" s="188">
        <v>0</v>
      </c>
      <c r="BD271" s="188">
        <v>0</v>
      </c>
      <c r="BE271" s="188">
        <v>0</v>
      </c>
      <c r="BF271" s="220">
        <f t="shared" si="38"/>
        <v>0</v>
      </c>
      <c r="BG271" s="218"/>
    </row>
    <row r="272" spans="1:59" s="185" customFormat="1" ht="21.75" customHeight="1">
      <c r="A272" s="281"/>
      <c r="B272" s="285" t="s">
        <v>47</v>
      </c>
      <c r="C272" s="292" t="str">
        <f>C140</f>
        <v>Экономические и правовые основы производственной деятельности</v>
      </c>
      <c r="D272" s="202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188"/>
      <c r="W272" s="188">
        <v>0</v>
      </c>
      <c r="X272" s="188">
        <v>0</v>
      </c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3"/>
      <c r="AK272" s="203"/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188"/>
      <c r="AV272" s="188"/>
      <c r="AW272" s="188">
        <v>0</v>
      </c>
      <c r="AX272" s="188">
        <v>0</v>
      </c>
      <c r="AY272" s="188">
        <v>0</v>
      </c>
      <c r="AZ272" s="188">
        <v>0</v>
      </c>
      <c r="BA272" s="188">
        <v>0</v>
      </c>
      <c r="BB272" s="188">
        <v>0</v>
      </c>
      <c r="BC272" s="188">
        <v>0</v>
      </c>
      <c r="BD272" s="188">
        <v>0</v>
      </c>
      <c r="BE272" s="188">
        <v>0</v>
      </c>
      <c r="BF272" s="220">
        <f t="shared" si="38"/>
        <v>0</v>
      </c>
      <c r="BG272" s="218"/>
    </row>
    <row r="273" spans="1:59" ht="22.5" customHeight="1">
      <c r="A273" s="281"/>
      <c r="B273" s="285"/>
      <c r="C273" s="293"/>
      <c r="D273" s="202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188"/>
      <c r="W273" s="188">
        <v>0</v>
      </c>
      <c r="X273" s="188">
        <v>0</v>
      </c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3"/>
      <c r="AK273" s="203"/>
      <c r="AL273" s="203"/>
      <c r="AM273" s="203"/>
      <c r="AN273" s="203"/>
      <c r="AO273" s="203"/>
      <c r="AP273" s="203"/>
      <c r="AQ273" s="203"/>
      <c r="AR273" s="203"/>
      <c r="AS273" s="203"/>
      <c r="AT273" s="203"/>
      <c r="AU273" s="188"/>
      <c r="AV273" s="188"/>
      <c r="AW273" s="188">
        <v>0</v>
      </c>
      <c r="AX273" s="188">
        <v>0</v>
      </c>
      <c r="AY273" s="188">
        <v>0</v>
      </c>
      <c r="AZ273" s="188">
        <v>0</v>
      </c>
      <c r="BA273" s="188">
        <v>0</v>
      </c>
      <c r="BB273" s="188">
        <v>0</v>
      </c>
      <c r="BC273" s="188">
        <v>0</v>
      </c>
      <c r="BD273" s="188">
        <v>0</v>
      </c>
      <c r="BE273" s="188">
        <v>0</v>
      </c>
      <c r="BF273" s="220">
        <f t="shared" si="38"/>
        <v>0</v>
      </c>
      <c r="BG273" s="218"/>
    </row>
    <row r="274" spans="1:59" ht="15.75">
      <c r="A274" s="281"/>
      <c r="B274" s="288" t="s">
        <v>204</v>
      </c>
      <c r="C274" s="289" t="s">
        <v>96</v>
      </c>
      <c r="D274" s="202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188"/>
      <c r="W274" s="188">
        <v>0</v>
      </c>
      <c r="X274" s="188">
        <v>0</v>
      </c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203"/>
      <c r="AQ274" s="203"/>
      <c r="AR274" s="203"/>
      <c r="AS274" s="203"/>
      <c r="AT274" s="203"/>
      <c r="AU274" s="188"/>
      <c r="AV274" s="188"/>
      <c r="AW274" s="188">
        <v>0</v>
      </c>
      <c r="AX274" s="188">
        <v>0</v>
      </c>
      <c r="AY274" s="188">
        <v>0</v>
      </c>
      <c r="AZ274" s="188">
        <v>0</v>
      </c>
      <c r="BA274" s="188">
        <v>0</v>
      </c>
      <c r="BB274" s="188">
        <v>0</v>
      </c>
      <c r="BC274" s="188">
        <v>0</v>
      </c>
      <c r="BD274" s="188">
        <v>0</v>
      </c>
      <c r="BE274" s="188">
        <v>0</v>
      </c>
      <c r="BF274" s="220">
        <f t="shared" si="38"/>
        <v>0</v>
      </c>
      <c r="BG274" s="218"/>
    </row>
    <row r="275" spans="1:59" ht="15.75">
      <c r="A275" s="281"/>
      <c r="B275" s="288"/>
      <c r="C275" s="289"/>
      <c r="D275" s="202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188"/>
      <c r="W275" s="188">
        <v>0</v>
      </c>
      <c r="X275" s="188">
        <v>0</v>
      </c>
      <c r="Y275" s="203"/>
      <c r="Z275" s="203"/>
      <c r="AA275" s="203"/>
      <c r="AB275" s="203"/>
      <c r="AC275" s="203"/>
      <c r="AD275" s="203"/>
      <c r="AE275" s="203"/>
      <c r="AF275" s="203"/>
      <c r="AG275" s="203"/>
      <c r="AH275" s="203"/>
      <c r="AI275" s="203"/>
      <c r="AJ275" s="203"/>
      <c r="AK275" s="203"/>
      <c r="AL275" s="203"/>
      <c r="AM275" s="203"/>
      <c r="AN275" s="203"/>
      <c r="AO275" s="203"/>
      <c r="AP275" s="203"/>
      <c r="AQ275" s="203"/>
      <c r="AR275" s="203"/>
      <c r="AS275" s="203"/>
      <c r="AT275" s="203"/>
      <c r="AU275" s="188"/>
      <c r="AV275" s="188"/>
      <c r="AW275" s="188">
        <v>0</v>
      </c>
      <c r="AX275" s="188">
        <v>0</v>
      </c>
      <c r="AY275" s="188">
        <v>0</v>
      </c>
      <c r="AZ275" s="188">
        <v>0</v>
      </c>
      <c r="BA275" s="188">
        <v>0</v>
      </c>
      <c r="BB275" s="188">
        <v>0</v>
      </c>
      <c r="BC275" s="188">
        <v>0</v>
      </c>
      <c r="BD275" s="188">
        <v>0</v>
      </c>
      <c r="BE275" s="188">
        <v>0</v>
      </c>
      <c r="BF275" s="220">
        <f t="shared" si="38"/>
        <v>0</v>
      </c>
      <c r="BG275" s="218"/>
    </row>
    <row r="276" spans="1:59" ht="18.75" customHeight="1">
      <c r="A276" s="281"/>
      <c r="B276" s="288" t="s">
        <v>205</v>
      </c>
      <c r="C276" s="288" t="s">
        <v>90</v>
      </c>
      <c r="D276" s="202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188"/>
      <c r="W276" s="188">
        <v>0</v>
      </c>
      <c r="X276" s="188">
        <v>0</v>
      </c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3"/>
      <c r="AK276" s="203"/>
      <c r="AL276" s="203"/>
      <c r="AM276" s="203"/>
      <c r="AN276" s="203"/>
      <c r="AO276" s="203"/>
      <c r="AP276" s="203"/>
      <c r="AQ276" s="203"/>
      <c r="AR276" s="203"/>
      <c r="AS276" s="203"/>
      <c r="AT276" s="203"/>
      <c r="AU276" s="188"/>
      <c r="AV276" s="188"/>
      <c r="AW276" s="188">
        <v>0</v>
      </c>
      <c r="AX276" s="188">
        <v>0</v>
      </c>
      <c r="AY276" s="188">
        <v>0</v>
      </c>
      <c r="AZ276" s="188">
        <v>0</v>
      </c>
      <c r="BA276" s="188">
        <v>0</v>
      </c>
      <c r="BB276" s="188">
        <v>0</v>
      </c>
      <c r="BC276" s="188">
        <v>0</v>
      </c>
      <c r="BD276" s="188">
        <v>0</v>
      </c>
      <c r="BE276" s="188">
        <v>0</v>
      </c>
      <c r="BF276" s="220">
        <f t="shared" si="38"/>
        <v>0</v>
      </c>
      <c r="BG276" s="218"/>
    </row>
    <row r="277" spans="1:59" ht="15.75">
      <c r="A277" s="281"/>
      <c r="B277" s="288"/>
      <c r="C277" s="288"/>
      <c r="D277" s="202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188"/>
      <c r="W277" s="188">
        <v>0</v>
      </c>
      <c r="X277" s="188">
        <v>0</v>
      </c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3"/>
      <c r="AK277" s="203"/>
      <c r="AL277" s="203"/>
      <c r="AM277" s="203"/>
      <c r="AN277" s="203"/>
      <c r="AO277" s="203"/>
      <c r="AP277" s="203"/>
      <c r="AQ277" s="203"/>
      <c r="AR277" s="203"/>
      <c r="AS277" s="203"/>
      <c r="AT277" s="203"/>
      <c r="AU277" s="188"/>
      <c r="AV277" s="188"/>
      <c r="AW277" s="188">
        <v>0</v>
      </c>
      <c r="AX277" s="188">
        <v>0</v>
      </c>
      <c r="AY277" s="188">
        <v>0</v>
      </c>
      <c r="AZ277" s="188">
        <v>0</v>
      </c>
      <c r="BA277" s="188">
        <v>0</v>
      </c>
      <c r="BB277" s="188">
        <v>0</v>
      </c>
      <c r="BC277" s="188">
        <v>0</v>
      </c>
      <c r="BD277" s="188">
        <v>0</v>
      </c>
      <c r="BE277" s="188">
        <v>0</v>
      </c>
      <c r="BF277" s="220">
        <f t="shared" si="38"/>
        <v>0</v>
      </c>
      <c r="BG277" s="218"/>
    </row>
    <row r="278" spans="1:59" ht="16.5" customHeight="1">
      <c r="A278" s="281"/>
      <c r="B278" s="285" t="s">
        <v>206</v>
      </c>
      <c r="C278" s="285" t="s">
        <v>50</v>
      </c>
      <c r="D278" s="202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188"/>
      <c r="W278" s="188">
        <v>0</v>
      </c>
      <c r="X278" s="188">
        <v>0</v>
      </c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3"/>
      <c r="AK278" s="203"/>
      <c r="AL278" s="203"/>
      <c r="AM278" s="203"/>
      <c r="AN278" s="203"/>
      <c r="AO278" s="203"/>
      <c r="AP278" s="203"/>
      <c r="AQ278" s="203"/>
      <c r="AR278" s="203"/>
      <c r="AS278" s="203"/>
      <c r="AT278" s="203"/>
      <c r="AU278" s="188"/>
      <c r="AV278" s="188"/>
      <c r="AW278" s="188">
        <v>0</v>
      </c>
      <c r="AX278" s="188">
        <v>0</v>
      </c>
      <c r="AY278" s="188">
        <v>0</v>
      </c>
      <c r="AZ278" s="188">
        <v>0</v>
      </c>
      <c r="BA278" s="188">
        <v>0</v>
      </c>
      <c r="BB278" s="188">
        <v>0</v>
      </c>
      <c r="BC278" s="188">
        <v>0</v>
      </c>
      <c r="BD278" s="188">
        <v>0</v>
      </c>
      <c r="BE278" s="188">
        <v>0</v>
      </c>
      <c r="BF278" s="220">
        <f t="shared" si="38"/>
        <v>0</v>
      </c>
      <c r="BG278" s="218"/>
    </row>
    <row r="279" spans="1:59" ht="15.75">
      <c r="A279" s="281"/>
      <c r="B279" s="285"/>
      <c r="C279" s="285"/>
      <c r="D279" s="202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188"/>
      <c r="W279" s="188">
        <v>0</v>
      </c>
      <c r="X279" s="188">
        <v>0</v>
      </c>
      <c r="Y279" s="203"/>
      <c r="Z279" s="203"/>
      <c r="AA279" s="203"/>
      <c r="AB279" s="203"/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203"/>
      <c r="AN279" s="203"/>
      <c r="AO279" s="203"/>
      <c r="AP279" s="203"/>
      <c r="AQ279" s="203"/>
      <c r="AR279" s="203"/>
      <c r="AS279" s="203"/>
      <c r="AT279" s="203"/>
      <c r="AU279" s="188"/>
      <c r="AV279" s="188"/>
      <c r="AW279" s="188">
        <v>0</v>
      </c>
      <c r="AX279" s="188">
        <v>0</v>
      </c>
      <c r="AY279" s="188">
        <v>0</v>
      </c>
      <c r="AZ279" s="188">
        <v>0</v>
      </c>
      <c r="BA279" s="188">
        <v>0</v>
      </c>
      <c r="BB279" s="188">
        <v>0</v>
      </c>
      <c r="BC279" s="188">
        <v>0</v>
      </c>
      <c r="BD279" s="188">
        <v>0</v>
      </c>
      <c r="BE279" s="188">
        <v>0</v>
      </c>
      <c r="BF279" s="220">
        <f t="shared" si="38"/>
        <v>0</v>
      </c>
      <c r="BG279" s="218"/>
    </row>
    <row r="280" spans="1:59" ht="15.75">
      <c r="A280" s="281"/>
      <c r="B280" s="285" t="s">
        <v>51</v>
      </c>
      <c r="C280" s="286" t="s">
        <v>52</v>
      </c>
      <c r="D280" s="202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188"/>
      <c r="W280" s="188">
        <v>0</v>
      </c>
      <c r="X280" s="188">
        <v>0</v>
      </c>
      <c r="Y280" s="203"/>
      <c r="Z280" s="203"/>
      <c r="AA280" s="203"/>
      <c r="AB280" s="203"/>
      <c r="AC280" s="203"/>
      <c r="AD280" s="203"/>
      <c r="AE280" s="203"/>
      <c r="AF280" s="203"/>
      <c r="AG280" s="203"/>
      <c r="AH280" s="203"/>
      <c r="AI280" s="203"/>
      <c r="AJ280" s="203"/>
      <c r="AK280" s="203"/>
      <c r="AL280" s="203"/>
      <c r="AM280" s="203"/>
      <c r="AN280" s="203"/>
      <c r="AO280" s="203"/>
      <c r="AP280" s="203"/>
      <c r="AQ280" s="203"/>
      <c r="AR280" s="203"/>
      <c r="AS280" s="203"/>
      <c r="AT280" s="203"/>
      <c r="AU280" s="188"/>
      <c r="AV280" s="188"/>
      <c r="AW280" s="188">
        <v>0</v>
      </c>
      <c r="AX280" s="188">
        <v>0</v>
      </c>
      <c r="AY280" s="188">
        <v>0</v>
      </c>
      <c r="AZ280" s="188">
        <v>0</v>
      </c>
      <c r="BA280" s="188">
        <v>0</v>
      </c>
      <c r="BB280" s="188">
        <v>0</v>
      </c>
      <c r="BC280" s="188">
        <v>0</v>
      </c>
      <c r="BD280" s="188">
        <v>0</v>
      </c>
      <c r="BE280" s="188">
        <v>0</v>
      </c>
      <c r="BF280" s="220">
        <f t="shared" si="38"/>
        <v>0</v>
      </c>
      <c r="BG280" s="218"/>
    </row>
    <row r="281" spans="1:59" ht="15.75">
      <c r="A281" s="281"/>
      <c r="B281" s="285"/>
      <c r="C281" s="286"/>
      <c r="D281" s="202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188"/>
      <c r="W281" s="188">
        <v>0</v>
      </c>
      <c r="X281" s="188">
        <v>0</v>
      </c>
      <c r="Y281" s="203"/>
      <c r="Z281" s="203"/>
      <c r="AA281" s="203"/>
      <c r="AB281" s="203"/>
      <c r="AC281" s="203"/>
      <c r="AD281" s="203"/>
      <c r="AE281" s="203"/>
      <c r="AF281" s="203"/>
      <c r="AG281" s="203"/>
      <c r="AH281" s="203"/>
      <c r="AI281" s="203"/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188"/>
      <c r="AV281" s="188"/>
      <c r="AW281" s="188">
        <v>0</v>
      </c>
      <c r="AX281" s="188">
        <v>0</v>
      </c>
      <c r="AY281" s="188">
        <v>0</v>
      </c>
      <c r="AZ281" s="188">
        <v>0</v>
      </c>
      <c r="BA281" s="188">
        <v>0</v>
      </c>
      <c r="BB281" s="188">
        <v>0</v>
      </c>
      <c r="BC281" s="188">
        <v>0</v>
      </c>
      <c r="BD281" s="188">
        <v>0</v>
      </c>
      <c r="BE281" s="188">
        <v>0</v>
      </c>
      <c r="BF281" s="220">
        <f t="shared" si="38"/>
        <v>0</v>
      </c>
      <c r="BG281" s="218"/>
    </row>
    <row r="282" spans="1:59" ht="16.5" customHeight="1">
      <c r="A282" s="281"/>
      <c r="B282" s="288" t="s">
        <v>207</v>
      </c>
      <c r="C282" s="289" t="s">
        <v>96</v>
      </c>
      <c r="D282" s="202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188"/>
      <c r="W282" s="188">
        <v>0</v>
      </c>
      <c r="X282" s="188">
        <v>0</v>
      </c>
      <c r="Y282" s="203"/>
      <c r="Z282" s="203"/>
      <c r="AA282" s="203"/>
      <c r="AB282" s="203"/>
      <c r="AC282" s="203"/>
      <c r="AD282" s="203"/>
      <c r="AE282" s="203"/>
      <c r="AF282" s="203"/>
      <c r="AG282" s="203"/>
      <c r="AH282" s="203"/>
      <c r="AI282" s="203"/>
      <c r="AJ282" s="203"/>
      <c r="AK282" s="203"/>
      <c r="AL282" s="203"/>
      <c r="AM282" s="203"/>
      <c r="AN282" s="203"/>
      <c r="AO282" s="203"/>
      <c r="AP282" s="203"/>
      <c r="AQ282" s="203"/>
      <c r="AR282" s="203"/>
      <c r="AS282" s="203"/>
      <c r="AT282" s="203"/>
      <c r="AU282" s="188"/>
      <c r="AV282" s="188"/>
      <c r="AW282" s="188">
        <v>0</v>
      </c>
      <c r="AX282" s="188">
        <v>0</v>
      </c>
      <c r="AY282" s="188">
        <v>0</v>
      </c>
      <c r="AZ282" s="188">
        <v>0</v>
      </c>
      <c r="BA282" s="188">
        <v>0</v>
      </c>
      <c r="BB282" s="188">
        <v>0</v>
      </c>
      <c r="BC282" s="188">
        <v>0</v>
      </c>
      <c r="BD282" s="188">
        <v>0</v>
      </c>
      <c r="BE282" s="188">
        <v>0</v>
      </c>
      <c r="BF282" s="220">
        <f t="shared" si="38"/>
        <v>0</v>
      </c>
      <c r="BG282" s="218"/>
    </row>
    <row r="283" spans="1:59" ht="15.75">
      <c r="A283" s="281"/>
      <c r="B283" s="288"/>
      <c r="C283" s="286"/>
      <c r="D283" s="202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188"/>
      <c r="W283" s="188">
        <v>0</v>
      </c>
      <c r="X283" s="188">
        <v>0</v>
      </c>
      <c r="Y283" s="203"/>
      <c r="Z283" s="203"/>
      <c r="AA283" s="203"/>
      <c r="AB283" s="203"/>
      <c r="AC283" s="203"/>
      <c r="AD283" s="203"/>
      <c r="AE283" s="203"/>
      <c r="AF283" s="203"/>
      <c r="AG283" s="203"/>
      <c r="AH283" s="203"/>
      <c r="AI283" s="203"/>
      <c r="AJ283" s="203"/>
      <c r="AK283" s="203"/>
      <c r="AL283" s="203"/>
      <c r="AM283" s="203"/>
      <c r="AN283" s="203"/>
      <c r="AO283" s="203"/>
      <c r="AP283" s="203"/>
      <c r="AQ283" s="203"/>
      <c r="AR283" s="203"/>
      <c r="AS283" s="203"/>
      <c r="AT283" s="203"/>
      <c r="AU283" s="188"/>
      <c r="AV283" s="188"/>
      <c r="AW283" s="188">
        <v>0</v>
      </c>
      <c r="AX283" s="188">
        <v>0</v>
      </c>
      <c r="AY283" s="188">
        <v>0</v>
      </c>
      <c r="AZ283" s="188">
        <v>0</v>
      </c>
      <c r="BA283" s="188">
        <v>0</v>
      </c>
      <c r="BB283" s="188">
        <v>0</v>
      </c>
      <c r="BC283" s="188">
        <v>0</v>
      </c>
      <c r="BD283" s="188">
        <v>0</v>
      </c>
      <c r="BE283" s="188">
        <v>0</v>
      </c>
      <c r="BF283" s="220">
        <f t="shared" si="38"/>
        <v>0</v>
      </c>
      <c r="BG283" s="218"/>
    </row>
    <row r="284" spans="1:59" ht="16.5" customHeight="1">
      <c r="A284" s="281"/>
      <c r="B284" s="288" t="s">
        <v>208</v>
      </c>
      <c r="C284" s="289" t="s">
        <v>90</v>
      </c>
      <c r="D284" s="202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188"/>
      <c r="W284" s="188">
        <v>0</v>
      </c>
      <c r="X284" s="188">
        <v>0</v>
      </c>
      <c r="Y284" s="203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3"/>
      <c r="AJ284" s="203"/>
      <c r="AK284" s="203"/>
      <c r="AL284" s="203"/>
      <c r="AM284" s="203"/>
      <c r="AN284" s="203"/>
      <c r="AO284" s="203"/>
      <c r="AP284" s="203"/>
      <c r="AQ284" s="203"/>
      <c r="AR284" s="203"/>
      <c r="AS284" s="203"/>
      <c r="AT284" s="203"/>
      <c r="AU284" s="188"/>
      <c r="AV284" s="188"/>
      <c r="AW284" s="188">
        <v>0</v>
      </c>
      <c r="AX284" s="188">
        <v>0</v>
      </c>
      <c r="AY284" s="188">
        <v>0</v>
      </c>
      <c r="AZ284" s="188">
        <v>0</v>
      </c>
      <c r="BA284" s="188">
        <v>0</v>
      </c>
      <c r="BB284" s="188">
        <v>0</v>
      </c>
      <c r="BC284" s="188">
        <v>0</v>
      </c>
      <c r="BD284" s="188">
        <v>0</v>
      </c>
      <c r="BE284" s="188">
        <v>0</v>
      </c>
      <c r="BF284" s="220">
        <f t="shared" si="38"/>
        <v>0</v>
      </c>
      <c r="BG284" s="218"/>
    </row>
    <row r="285" spans="1:59" ht="15.75">
      <c r="A285" s="281"/>
      <c r="B285" s="288"/>
      <c r="C285" s="286"/>
      <c r="D285" s="202"/>
      <c r="E285" s="203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188"/>
      <c r="W285" s="188">
        <v>0</v>
      </c>
      <c r="X285" s="188">
        <v>0</v>
      </c>
      <c r="Y285" s="203"/>
      <c r="Z285" s="203"/>
      <c r="AA285" s="203"/>
      <c r="AB285" s="203"/>
      <c r="AC285" s="203"/>
      <c r="AD285" s="203"/>
      <c r="AE285" s="203"/>
      <c r="AF285" s="203"/>
      <c r="AG285" s="203"/>
      <c r="AH285" s="203"/>
      <c r="AI285" s="203"/>
      <c r="AJ285" s="203"/>
      <c r="AK285" s="203"/>
      <c r="AL285" s="203"/>
      <c r="AM285" s="203"/>
      <c r="AN285" s="203"/>
      <c r="AO285" s="203"/>
      <c r="AP285" s="203"/>
      <c r="AQ285" s="203"/>
      <c r="AR285" s="203"/>
      <c r="AS285" s="203"/>
      <c r="AT285" s="203"/>
      <c r="AU285" s="188"/>
      <c r="AV285" s="188"/>
      <c r="AW285" s="188">
        <v>0</v>
      </c>
      <c r="AX285" s="188">
        <v>0</v>
      </c>
      <c r="AY285" s="188">
        <v>0</v>
      </c>
      <c r="AZ285" s="188">
        <v>0</v>
      </c>
      <c r="BA285" s="188">
        <v>0</v>
      </c>
      <c r="BB285" s="188">
        <v>0</v>
      </c>
      <c r="BC285" s="188">
        <v>0</v>
      </c>
      <c r="BD285" s="188">
        <v>0</v>
      </c>
      <c r="BE285" s="188">
        <v>0</v>
      </c>
      <c r="BF285" s="220">
        <f t="shared" si="38"/>
        <v>0</v>
      </c>
      <c r="BG285" s="218"/>
    </row>
    <row r="286" spans="1:59" ht="15.75">
      <c r="A286" s="281"/>
      <c r="B286" s="285" t="s">
        <v>209</v>
      </c>
      <c r="C286" s="286" t="s">
        <v>55</v>
      </c>
      <c r="D286" s="202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188"/>
      <c r="W286" s="188">
        <v>0</v>
      </c>
      <c r="X286" s="188">
        <v>0</v>
      </c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J286" s="203"/>
      <c r="AK286" s="203"/>
      <c r="AL286" s="203"/>
      <c r="AM286" s="203"/>
      <c r="AN286" s="203"/>
      <c r="AO286" s="203"/>
      <c r="AP286" s="203"/>
      <c r="AQ286" s="203"/>
      <c r="AR286" s="203"/>
      <c r="AS286" s="203"/>
      <c r="AT286" s="203"/>
      <c r="AU286" s="188"/>
      <c r="AV286" s="188"/>
      <c r="AW286" s="188">
        <v>0</v>
      </c>
      <c r="AX286" s="188">
        <v>0</v>
      </c>
      <c r="AY286" s="188">
        <v>0</v>
      </c>
      <c r="AZ286" s="188">
        <v>0</v>
      </c>
      <c r="BA286" s="188">
        <v>0</v>
      </c>
      <c r="BB286" s="188">
        <v>0</v>
      </c>
      <c r="BC286" s="188">
        <v>0</v>
      </c>
      <c r="BD286" s="188">
        <v>0</v>
      </c>
      <c r="BE286" s="188">
        <v>0</v>
      </c>
      <c r="BF286" s="220">
        <f t="shared" si="38"/>
        <v>0</v>
      </c>
      <c r="BG286" s="218"/>
    </row>
    <row r="287" spans="1:59" ht="15.75">
      <c r="A287" s="281"/>
      <c r="B287" s="285"/>
      <c r="C287" s="286"/>
      <c r="D287" s="202"/>
      <c r="E287" s="203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188"/>
      <c r="W287" s="188">
        <v>0</v>
      </c>
      <c r="X287" s="188">
        <v>0</v>
      </c>
      <c r="Y287" s="203"/>
      <c r="Z287" s="203"/>
      <c r="AA287" s="203"/>
      <c r="AB287" s="203"/>
      <c r="AC287" s="203"/>
      <c r="AD287" s="203"/>
      <c r="AE287" s="203"/>
      <c r="AF287" s="203"/>
      <c r="AG287" s="203"/>
      <c r="AH287" s="203"/>
      <c r="AI287" s="203"/>
      <c r="AJ287" s="203"/>
      <c r="AK287" s="203"/>
      <c r="AL287" s="203"/>
      <c r="AM287" s="203"/>
      <c r="AN287" s="203"/>
      <c r="AO287" s="203"/>
      <c r="AP287" s="203"/>
      <c r="AQ287" s="203"/>
      <c r="AR287" s="203"/>
      <c r="AS287" s="203"/>
      <c r="AT287" s="203"/>
      <c r="AU287" s="188"/>
      <c r="AV287" s="188"/>
      <c r="AW287" s="188">
        <v>0</v>
      </c>
      <c r="AX287" s="188">
        <v>0</v>
      </c>
      <c r="AY287" s="188">
        <v>0</v>
      </c>
      <c r="AZ287" s="188">
        <v>0</v>
      </c>
      <c r="BA287" s="188">
        <v>0</v>
      </c>
      <c r="BB287" s="188">
        <v>0</v>
      </c>
      <c r="BC287" s="188">
        <v>0</v>
      </c>
      <c r="BD287" s="188">
        <v>0</v>
      </c>
      <c r="BE287" s="188">
        <v>0</v>
      </c>
      <c r="BF287" s="220">
        <f t="shared" si="38"/>
        <v>0</v>
      </c>
      <c r="BG287" s="218"/>
    </row>
    <row r="288" spans="1:59" ht="15.75">
      <c r="A288" s="281"/>
      <c r="B288" s="285" t="s">
        <v>56</v>
      </c>
      <c r="C288" s="286" t="s">
        <v>57</v>
      </c>
      <c r="D288" s="202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188"/>
      <c r="W288" s="188">
        <v>0</v>
      </c>
      <c r="X288" s="188">
        <v>0</v>
      </c>
      <c r="Y288" s="203"/>
      <c r="Z288" s="203"/>
      <c r="AA288" s="203"/>
      <c r="AB288" s="203"/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203"/>
      <c r="AM288" s="203"/>
      <c r="AN288" s="203"/>
      <c r="AO288" s="203"/>
      <c r="AP288" s="203"/>
      <c r="AQ288" s="203"/>
      <c r="AR288" s="203"/>
      <c r="AS288" s="203"/>
      <c r="AT288" s="203"/>
      <c r="AU288" s="188"/>
      <c r="AV288" s="188"/>
      <c r="AW288" s="188">
        <v>0</v>
      </c>
      <c r="AX288" s="188">
        <v>0</v>
      </c>
      <c r="AY288" s="188">
        <v>0</v>
      </c>
      <c r="AZ288" s="188">
        <v>0</v>
      </c>
      <c r="BA288" s="188">
        <v>0</v>
      </c>
      <c r="BB288" s="188">
        <v>0</v>
      </c>
      <c r="BC288" s="188">
        <v>0</v>
      </c>
      <c r="BD288" s="188">
        <v>0</v>
      </c>
      <c r="BE288" s="188">
        <v>0</v>
      </c>
      <c r="BF288" s="220">
        <f t="shared" si="38"/>
        <v>0</v>
      </c>
      <c r="BG288" s="218"/>
    </row>
    <row r="289" spans="1:59" ht="15.75">
      <c r="A289" s="281"/>
      <c r="B289" s="285"/>
      <c r="C289" s="286"/>
      <c r="D289" s="202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188"/>
      <c r="W289" s="188">
        <v>0</v>
      </c>
      <c r="X289" s="188">
        <v>0</v>
      </c>
      <c r="Y289" s="203"/>
      <c r="Z289" s="203"/>
      <c r="AA289" s="203"/>
      <c r="AB289" s="203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203"/>
      <c r="AM289" s="203"/>
      <c r="AN289" s="203"/>
      <c r="AO289" s="203"/>
      <c r="AP289" s="203"/>
      <c r="AQ289" s="203"/>
      <c r="AR289" s="203"/>
      <c r="AS289" s="203"/>
      <c r="AT289" s="203"/>
      <c r="AU289" s="188"/>
      <c r="AV289" s="188"/>
      <c r="AW289" s="188">
        <v>0</v>
      </c>
      <c r="AX289" s="188">
        <v>0</v>
      </c>
      <c r="AY289" s="188">
        <v>0</v>
      </c>
      <c r="AZ289" s="188">
        <v>0</v>
      </c>
      <c r="BA289" s="188">
        <v>0</v>
      </c>
      <c r="BB289" s="188">
        <v>0</v>
      </c>
      <c r="BC289" s="188">
        <v>0</v>
      </c>
      <c r="BD289" s="188">
        <v>0</v>
      </c>
      <c r="BE289" s="188">
        <v>0</v>
      </c>
      <c r="BF289" s="220">
        <f t="shared" si="38"/>
        <v>0</v>
      </c>
      <c r="BG289" s="218"/>
    </row>
    <row r="290" spans="1:59" ht="15.75">
      <c r="A290" s="281"/>
      <c r="B290" s="288" t="s">
        <v>210</v>
      </c>
      <c r="C290" s="289" t="s">
        <v>96</v>
      </c>
      <c r="D290" s="202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188"/>
      <c r="W290" s="188">
        <v>0</v>
      </c>
      <c r="X290" s="188">
        <v>0</v>
      </c>
      <c r="Y290" s="203"/>
      <c r="Z290" s="203"/>
      <c r="AA290" s="203"/>
      <c r="AB290" s="203"/>
      <c r="AC290" s="203"/>
      <c r="AD290" s="203"/>
      <c r="AE290" s="203"/>
      <c r="AF290" s="203"/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203"/>
      <c r="AQ290" s="203"/>
      <c r="AR290" s="203"/>
      <c r="AS290" s="203"/>
      <c r="AT290" s="203"/>
      <c r="AU290" s="188"/>
      <c r="AV290" s="188"/>
      <c r="AW290" s="188">
        <v>0</v>
      </c>
      <c r="AX290" s="188">
        <v>0</v>
      </c>
      <c r="AY290" s="188">
        <v>0</v>
      </c>
      <c r="AZ290" s="188">
        <v>0</v>
      </c>
      <c r="BA290" s="188">
        <v>0</v>
      </c>
      <c r="BB290" s="188">
        <v>0</v>
      </c>
      <c r="BC290" s="188">
        <v>0</v>
      </c>
      <c r="BD290" s="188">
        <v>0</v>
      </c>
      <c r="BE290" s="188">
        <v>0</v>
      </c>
      <c r="BF290" s="220">
        <f t="shared" si="38"/>
        <v>0</v>
      </c>
      <c r="BG290" s="218"/>
    </row>
    <row r="291" spans="1:59" ht="15.75">
      <c r="A291" s="281"/>
      <c r="B291" s="288"/>
      <c r="C291" s="289"/>
      <c r="D291" s="202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188"/>
      <c r="W291" s="188">
        <v>0</v>
      </c>
      <c r="X291" s="188">
        <v>0</v>
      </c>
      <c r="Y291" s="203"/>
      <c r="Z291" s="203"/>
      <c r="AA291" s="203"/>
      <c r="AB291" s="203"/>
      <c r="AC291" s="203"/>
      <c r="AD291" s="203"/>
      <c r="AE291" s="203"/>
      <c r="AF291" s="203"/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188"/>
      <c r="AV291" s="188"/>
      <c r="AW291" s="188">
        <v>0</v>
      </c>
      <c r="AX291" s="188">
        <v>0</v>
      </c>
      <c r="AY291" s="188">
        <v>0</v>
      </c>
      <c r="AZ291" s="188">
        <v>0</v>
      </c>
      <c r="BA291" s="188">
        <v>0</v>
      </c>
      <c r="BB291" s="188">
        <v>0</v>
      </c>
      <c r="BC291" s="188">
        <v>0</v>
      </c>
      <c r="BD291" s="188">
        <v>0</v>
      </c>
      <c r="BE291" s="188">
        <v>0</v>
      </c>
      <c r="BF291" s="220">
        <f t="shared" si="38"/>
        <v>0</v>
      </c>
      <c r="BG291" s="218"/>
    </row>
    <row r="292" spans="1:59" ht="20.25" customHeight="1">
      <c r="A292" s="281"/>
      <c r="B292" s="288" t="s">
        <v>211</v>
      </c>
      <c r="C292" s="289" t="s">
        <v>90</v>
      </c>
      <c r="D292" s="202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188"/>
      <c r="W292" s="188">
        <v>0</v>
      </c>
      <c r="X292" s="188">
        <v>0</v>
      </c>
      <c r="Y292" s="203"/>
      <c r="Z292" s="203"/>
      <c r="AA292" s="203"/>
      <c r="AB292" s="203"/>
      <c r="AC292" s="203"/>
      <c r="AD292" s="203"/>
      <c r="AE292" s="203"/>
      <c r="AF292" s="203"/>
      <c r="AG292" s="203"/>
      <c r="AH292" s="203"/>
      <c r="AI292" s="203"/>
      <c r="AJ292" s="203"/>
      <c r="AK292" s="203"/>
      <c r="AL292" s="203"/>
      <c r="AM292" s="203"/>
      <c r="AN292" s="203"/>
      <c r="AO292" s="203"/>
      <c r="AP292" s="203"/>
      <c r="AQ292" s="203"/>
      <c r="AR292" s="203"/>
      <c r="AS292" s="203"/>
      <c r="AT292" s="203"/>
      <c r="AU292" s="188"/>
      <c r="AV292" s="188"/>
      <c r="AW292" s="188">
        <v>0</v>
      </c>
      <c r="AX292" s="188">
        <v>0</v>
      </c>
      <c r="AY292" s="188">
        <v>0</v>
      </c>
      <c r="AZ292" s="188">
        <v>0</v>
      </c>
      <c r="BA292" s="188">
        <v>0</v>
      </c>
      <c r="BB292" s="188">
        <v>0</v>
      </c>
      <c r="BC292" s="188">
        <v>0</v>
      </c>
      <c r="BD292" s="188">
        <v>0</v>
      </c>
      <c r="BE292" s="188">
        <v>0</v>
      </c>
      <c r="BF292" s="220">
        <f t="shared" si="38"/>
        <v>0</v>
      </c>
      <c r="BG292" s="218"/>
    </row>
    <row r="293" spans="1:59" ht="15.75">
      <c r="A293" s="281"/>
      <c r="B293" s="288"/>
      <c r="C293" s="289"/>
      <c r="D293" s="202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188"/>
      <c r="W293" s="188">
        <v>0</v>
      </c>
      <c r="X293" s="188">
        <v>0</v>
      </c>
      <c r="Y293" s="203"/>
      <c r="Z293" s="203"/>
      <c r="AA293" s="203"/>
      <c r="AB293" s="203"/>
      <c r="AC293" s="203"/>
      <c r="AD293" s="203"/>
      <c r="AE293" s="203"/>
      <c r="AF293" s="203"/>
      <c r="AG293" s="203"/>
      <c r="AH293" s="203"/>
      <c r="AI293" s="203"/>
      <c r="AJ293" s="203"/>
      <c r="AK293" s="203"/>
      <c r="AL293" s="203"/>
      <c r="AM293" s="203"/>
      <c r="AN293" s="203"/>
      <c r="AO293" s="203"/>
      <c r="AP293" s="203"/>
      <c r="AQ293" s="203"/>
      <c r="AR293" s="203"/>
      <c r="AS293" s="203"/>
      <c r="AT293" s="203"/>
      <c r="AU293" s="188"/>
      <c r="AV293" s="188"/>
      <c r="AW293" s="188">
        <v>0</v>
      </c>
      <c r="AX293" s="188">
        <v>0</v>
      </c>
      <c r="AY293" s="188">
        <v>0</v>
      </c>
      <c r="AZ293" s="188">
        <v>0</v>
      </c>
      <c r="BA293" s="188">
        <v>0</v>
      </c>
      <c r="BB293" s="188">
        <v>0</v>
      </c>
      <c r="BC293" s="188">
        <v>0</v>
      </c>
      <c r="BD293" s="188">
        <v>0</v>
      </c>
      <c r="BE293" s="188">
        <v>0</v>
      </c>
      <c r="BF293" s="220">
        <f t="shared" si="38"/>
        <v>0</v>
      </c>
      <c r="BG293" s="218"/>
    </row>
    <row r="294" spans="1:59" ht="15.75">
      <c r="A294" s="281"/>
      <c r="B294" s="285" t="s">
        <v>212</v>
      </c>
      <c r="C294" s="286" t="s">
        <v>60</v>
      </c>
      <c r="D294" s="202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188"/>
      <c r="W294" s="188">
        <v>0</v>
      </c>
      <c r="X294" s="188">
        <v>0</v>
      </c>
      <c r="Y294" s="203"/>
      <c r="Z294" s="203"/>
      <c r="AA294" s="203"/>
      <c r="AB294" s="203"/>
      <c r="AC294" s="203"/>
      <c r="AD294" s="203"/>
      <c r="AE294" s="203"/>
      <c r="AF294" s="203"/>
      <c r="AG294" s="203"/>
      <c r="AH294" s="203"/>
      <c r="AI294" s="203"/>
      <c r="AJ294" s="203"/>
      <c r="AK294" s="203"/>
      <c r="AL294" s="203"/>
      <c r="AM294" s="203"/>
      <c r="AN294" s="203"/>
      <c r="AO294" s="203"/>
      <c r="AP294" s="203"/>
      <c r="AQ294" s="203"/>
      <c r="AR294" s="203"/>
      <c r="AS294" s="203"/>
      <c r="AT294" s="203"/>
      <c r="AU294" s="188"/>
      <c r="AV294" s="188"/>
      <c r="AW294" s="188">
        <v>0</v>
      </c>
      <c r="AX294" s="188">
        <v>0</v>
      </c>
      <c r="AY294" s="188">
        <v>0</v>
      </c>
      <c r="AZ294" s="188">
        <v>0</v>
      </c>
      <c r="BA294" s="188">
        <v>0</v>
      </c>
      <c r="BB294" s="188">
        <v>0</v>
      </c>
      <c r="BC294" s="188">
        <v>0</v>
      </c>
      <c r="BD294" s="188">
        <v>0</v>
      </c>
      <c r="BE294" s="188">
        <v>0</v>
      </c>
      <c r="BF294" s="220">
        <f t="shared" si="38"/>
        <v>0</v>
      </c>
      <c r="BG294" s="218"/>
    </row>
    <row r="295" spans="1:59" ht="15.75">
      <c r="A295" s="281"/>
      <c r="B295" s="285"/>
      <c r="C295" s="286"/>
      <c r="D295" s="202"/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188"/>
      <c r="W295" s="188">
        <v>0</v>
      </c>
      <c r="X295" s="188">
        <v>0</v>
      </c>
      <c r="Y295" s="203"/>
      <c r="Z295" s="203"/>
      <c r="AA295" s="203"/>
      <c r="AB295" s="203"/>
      <c r="AC295" s="203"/>
      <c r="AD295" s="203"/>
      <c r="AE295" s="203"/>
      <c r="AF295" s="203"/>
      <c r="AG295" s="203"/>
      <c r="AH295" s="203"/>
      <c r="AI295" s="203"/>
      <c r="AJ295" s="203"/>
      <c r="AK295" s="203"/>
      <c r="AL295" s="203"/>
      <c r="AM295" s="203"/>
      <c r="AN295" s="203"/>
      <c r="AO295" s="203"/>
      <c r="AP295" s="203"/>
      <c r="AQ295" s="203"/>
      <c r="AR295" s="203"/>
      <c r="AS295" s="203"/>
      <c r="AT295" s="203"/>
      <c r="AU295" s="188"/>
      <c r="AV295" s="188"/>
      <c r="AW295" s="188">
        <v>0</v>
      </c>
      <c r="AX295" s="188">
        <v>0</v>
      </c>
      <c r="AY295" s="188">
        <v>0</v>
      </c>
      <c r="AZ295" s="188">
        <v>0</v>
      </c>
      <c r="BA295" s="188">
        <v>0</v>
      </c>
      <c r="BB295" s="188">
        <v>0</v>
      </c>
      <c r="BC295" s="188">
        <v>0</v>
      </c>
      <c r="BD295" s="188">
        <v>0</v>
      </c>
      <c r="BE295" s="188">
        <v>0</v>
      </c>
      <c r="BF295" s="220">
        <f t="shared" si="38"/>
        <v>0</v>
      </c>
      <c r="BG295" s="218"/>
    </row>
    <row r="296" spans="1:59" ht="16.5" customHeight="1">
      <c r="A296" s="281"/>
      <c r="B296" s="285" t="s">
        <v>61</v>
      </c>
      <c r="C296" s="286" t="s">
        <v>62</v>
      </c>
      <c r="D296" s="202"/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188"/>
      <c r="W296" s="188">
        <v>0</v>
      </c>
      <c r="X296" s="188">
        <v>0</v>
      </c>
      <c r="Y296" s="203"/>
      <c r="Z296" s="203"/>
      <c r="AA296" s="203"/>
      <c r="AB296" s="203"/>
      <c r="AC296" s="203"/>
      <c r="AD296" s="203"/>
      <c r="AE296" s="203"/>
      <c r="AF296" s="203"/>
      <c r="AG296" s="203"/>
      <c r="AH296" s="203"/>
      <c r="AI296" s="203"/>
      <c r="AJ296" s="203"/>
      <c r="AK296" s="203"/>
      <c r="AL296" s="203"/>
      <c r="AM296" s="203"/>
      <c r="AN296" s="203"/>
      <c r="AO296" s="203"/>
      <c r="AP296" s="203"/>
      <c r="AQ296" s="203"/>
      <c r="AR296" s="203"/>
      <c r="AS296" s="203"/>
      <c r="AT296" s="203"/>
      <c r="AU296" s="203"/>
      <c r="AV296" s="188"/>
      <c r="AW296" s="188">
        <v>0</v>
      </c>
      <c r="AX296" s="188">
        <v>0</v>
      </c>
      <c r="AY296" s="188">
        <v>0</v>
      </c>
      <c r="AZ296" s="188">
        <v>0</v>
      </c>
      <c r="BA296" s="188">
        <v>0</v>
      </c>
      <c r="BB296" s="188">
        <v>0</v>
      </c>
      <c r="BC296" s="188">
        <v>0</v>
      </c>
      <c r="BD296" s="188">
        <v>0</v>
      </c>
      <c r="BE296" s="188">
        <v>0</v>
      </c>
      <c r="BF296" s="220">
        <f t="shared" si="38"/>
        <v>0</v>
      </c>
      <c r="BG296" s="218"/>
    </row>
    <row r="297" spans="1:59" ht="15.75">
      <c r="A297" s="281"/>
      <c r="B297" s="285"/>
      <c r="C297" s="286"/>
      <c r="D297" s="202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188"/>
      <c r="W297" s="188">
        <v>0</v>
      </c>
      <c r="X297" s="188">
        <v>0</v>
      </c>
      <c r="Y297" s="203"/>
      <c r="Z297" s="203"/>
      <c r="AA297" s="203"/>
      <c r="AB297" s="203"/>
      <c r="AC297" s="203"/>
      <c r="AD297" s="203"/>
      <c r="AE297" s="203"/>
      <c r="AF297" s="203"/>
      <c r="AG297" s="203"/>
      <c r="AH297" s="203"/>
      <c r="AI297" s="203"/>
      <c r="AJ297" s="203"/>
      <c r="AK297" s="203"/>
      <c r="AL297" s="203"/>
      <c r="AM297" s="203"/>
      <c r="AN297" s="203"/>
      <c r="AO297" s="203"/>
      <c r="AP297" s="203"/>
      <c r="AQ297" s="203"/>
      <c r="AR297" s="203"/>
      <c r="AS297" s="203"/>
      <c r="AT297" s="203"/>
      <c r="AU297" s="203"/>
      <c r="AV297" s="188"/>
      <c r="AW297" s="188">
        <v>0</v>
      </c>
      <c r="AX297" s="188">
        <v>0</v>
      </c>
      <c r="AY297" s="188">
        <v>0</v>
      </c>
      <c r="AZ297" s="188">
        <v>0</v>
      </c>
      <c r="BA297" s="188">
        <v>0</v>
      </c>
      <c r="BB297" s="188">
        <v>0</v>
      </c>
      <c r="BC297" s="188">
        <v>0</v>
      </c>
      <c r="BD297" s="188">
        <v>0</v>
      </c>
      <c r="BE297" s="188">
        <v>0</v>
      </c>
      <c r="BF297" s="220">
        <f t="shared" si="38"/>
        <v>0</v>
      </c>
      <c r="BG297" s="218"/>
    </row>
    <row r="298" spans="1:59" ht="15.75">
      <c r="A298" s="281"/>
      <c r="B298" s="288" t="s">
        <v>213</v>
      </c>
      <c r="C298" s="289" t="s">
        <v>96</v>
      </c>
      <c r="D298" s="202"/>
      <c r="E298" s="203"/>
      <c r="F298" s="203"/>
      <c r="G298" s="203" t="s">
        <v>231</v>
      </c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188"/>
      <c r="W298" s="188">
        <v>0</v>
      </c>
      <c r="X298" s="188">
        <v>0</v>
      </c>
      <c r="Y298" s="203"/>
      <c r="Z298" s="203"/>
      <c r="AA298" s="203"/>
      <c r="AB298" s="203"/>
      <c r="AC298" s="203"/>
      <c r="AD298" s="203"/>
      <c r="AE298" s="203"/>
      <c r="AF298" s="203"/>
      <c r="AG298" s="203"/>
      <c r="AH298" s="203"/>
      <c r="AI298" s="203"/>
      <c r="AJ298" s="203"/>
      <c r="AK298" s="203"/>
      <c r="AL298" s="203"/>
      <c r="AM298" s="203"/>
      <c r="AN298" s="203"/>
      <c r="AO298" s="203"/>
      <c r="AP298" s="203"/>
      <c r="AQ298" s="203"/>
      <c r="AR298" s="203"/>
      <c r="AS298" s="203"/>
      <c r="AT298" s="203"/>
      <c r="AU298" s="203"/>
      <c r="AV298" s="188"/>
      <c r="AW298" s="188">
        <v>0</v>
      </c>
      <c r="AX298" s="188">
        <v>0</v>
      </c>
      <c r="AY298" s="188">
        <v>0</v>
      </c>
      <c r="AZ298" s="188">
        <v>0</v>
      </c>
      <c r="BA298" s="188">
        <v>0</v>
      </c>
      <c r="BB298" s="188">
        <v>0</v>
      </c>
      <c r="BC298" s="188">
        <v>0</v>
      </c>
      <c r="BD298" s="188">
        <v>0</v>
      </c>
      <c r="BE298" s="188">
        <v>0</v>
      </c>
      <c r="BF298" s="220">
        <f t="shared" si="38"/>
        <v>0</v>
      </c>
      <c r="BG298" s="218"/>
    </row>
    <row r="299" spans="1:59" ht="15.75">
      <c r="A299" s="281"/>
      <c r="B299" s="288"/>
      <c r="C299" s="289"/>
      <c r="D299" s="202"/>
      <c r="E299" s="203"/>
      <c r="F299" s="203"/>
      <c r="G299" s="203">
        <v>1</v>
      </c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188"/>
      <c r="W299" s="188">
        <v>0</v>
      </c>
      <c r="X299" s="188">
        <v>0</v>
      </c>
      <c r="Y299" s="203"/>
      <c r="Z299" s="203"/>
      <c r="AA299" s="203"/>
      <c r="AB299" s="203"/>
      <c r="AC299" s="203"/>
      <c r="AD299" s="203"/>
      <c r="AE299" s="203"/>
      <c r="AF299" s="203"/>
      <c r="AG299" s="203"/>
      <c r="AH299" s="203"/>
      <c r="AI299" s="203"/>
      <c r="AJ299" s="203"/>
      <c r="AK299" s="203"/>
      <c r="AL299" s="203"/>
      <c r="AM299" s="203"/>
      <c r="AN299" s="203"/>
      <c r="AO299" s="203"/>
      <c r="AP299" s="203"/>
      <c r="AQ299" s="203"/>
      <c r="AR299" s="203"/>
      <c r="AS299" s="203"/>
      <c r="AT299" s="203"/>
      <c r="AU299" s="203"/>
      <c r="AV299" s="188"/>
      <c r="AW299" s="188">
        <v>0</v>
      </c>
      <c r="AX299" s="188">
        <v>0</v>
      </c>
      <c r="AY299" s="188">
        <v>0</v>
      </c>
      <c r="AZ299" s="188">
        <v>0</v>
      </c>
      <c r="BA299" s="188">
        <v>0</v>
      </c>
      <c r="BB299" s="188">
        <v>0</v>
      </c>
      <c r="BC299" s="188">
        <v>0</v>
      </c>
      <c r="BD299" s="188">
        <v>0</v>
      </c>
      <c r="BE299" s="188">
        <v>0</v>
      </c>
      <c r="BF299" s="220">
        <f t="shared" si="38"/>
        <v>1</v>
      </c>
      <c r="BG299" s="218" t="s">
        <v>293</v>
      </c>
    </row>
    <row r="300" spans="1:59" ht="16.5" customHeight="1">
      <c r="A300" s="281"/>
      <c r="B300" s="288" t="s">
        <v>214</v>
      </c>
      <c r="C300" s="289" t="s">
        <v>90</v>
      </c>
      <c r="D300" s="202"/>
      <c r="E300" s="203"/>
      <c r="F300" s="203"/>
      <c r="G300" s="203"/>
      <c r="H300" s="203" t="s">
        <v>231</v>
      </c>
      <c r="I300" s="203" t="s">
        <v>304</v>
      </c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188"/>
      <c r="W300" s="188">
        <v>0</v>
      </c>
      <c r="X300" s="188">
        <v>0</v>
      </c>
      <c r="Y300" s="203"/>
      <c r="Z300" s="203"/>
      <c r="AA300" s="203"/>
      <c r="AB300" s="203"/>
      <c r="AC300" s="203"/>
      <c r="AD300" s="203"/>
      <c r="AE300" s="203"/>
      <c r="AF300" s="203"/>
      <c r="AG300" s="203"/>
      <c r="AH300" s="203"/>
      <c r="AI300" s="203"/>
      <c r="AJ300" s="203"/>
      <c r="AK300" s="203"/>
      <c r="AL300" s="203"/>
      <c r="AM300" s="203"/>
      <c r="AN300" s="203"/>
      <c r="AO300" s="203"/>
      <c r="AP300" s="203"/>
      <c r="AQ300" s="203"/>
      <c r="AR300" s="203"/>
      <c r="AS300" s="203"/>
      <c r="AT300" s="203"/>
      <c r="AU300" s="188"/>
      <c r="AV300" s="188"/>
      <c r="AW300" s="188">
        <v>0</v>
      </c>
      <c r="AX300" s="188">
        <v>0</v>
      </c>
      <c r="AY300" s="188">
        <v>0</v>
      </c>
      <c r="AZ300" s="188">
        <v>0</v>
      </c>
      <c r="BA300" s="188">
        <v>0</v>
      </c>
      <c r="BB300" s="188">
        <v>0</v>
      </c>
      <c r="BC300" s="188">
        <v>0</v>
      </c>
      <c r="BD300" s="188">
        <v>0</v>
      </c>
      <c r="BE300" s="188">
        <v>0</v>
      </c>
      <c r="BF300" s="220">
        <f t="shared" si="38"/>
        <v>0</v>
      </c>
      <c r="BG300" s="218"/>
    </row>
    <row r="301" spans="1:59" ht="15.75">
      <c r="A301" s="281"/>
      <c r="B301" s="288"/>
      <c r="C301" s="289"/>
      <c r="D301" s="202"/>
      <c r="E301" s="203"/>
      <c r="F301" s="203"/>
      <c r="G301" s="203"/>
      <c r="H301" s="203">
        <v>1</v>
      </c>
      <c r="I301" s="203">
        <v>1</v>
      </c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188"/>
      <c r="W301" s="188">
        <v>0</v>
      </c>
      <c r="X301" s="188">
        <v>0</v>
      </c>
      <c r="Y301" s="203"/>
      <c r="Z301" s="203"/>
      <c r="AA301" s="203"/>
      <c r="AB301" s="203"/>
      <c r="AC301" s="203"/>
      <c r="AD301" s="203"/>
      <c r="AE301" s="203"/>
      <c r="AF301" s="203"/>
      <c r="AG301" s="203"/>
      <c r="AH301" s="203"/>
      <c r="AI301" s="203"/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188"/>
      <c r="AV301" s="188"/>
      <c r="AW301" s="188">
        <v>0</v>
      </c>
      <c r="AX301" s="188">
        <v>0</v>
      </c>
      <c r="AY301" s="188">
        <v>0</v>
      </c>
      <c r="AZ301" s="188">
        <v>0</v>
      </c>
      <c r="BA301" s="188">
        <v>0</v>
      </c>
      <c r="BB301" s="188">
        <v>0</v>
      </c>
      <c r="BC301" s="188">
        <v>0</v>
      </c>
      <c r="BD301" s="188">
        <v>0</v>
      </c>
      <c r="BE301" s="188">
        <v>0</v>
      </c>
      <c r="BF301" s="220">
        <f t="shared" si="38"/>
        <v>2</v>
      </c>
      <c r="BG301" s="218" t="s">
        <v>308</v>
      </c>
    </row>
    <row r="302" spans="1:59" ht="16.5" customHeight="1">
      <c r="A302" s="281"/>
      <c r="B302" s="285" t="s">
        <v>215</v>
      </c>
      <c r="C302" s="286" t="s">
        <v>65</v>
      </c>
      <c r="D302" s="202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188"/>
      <c r="W302" s="188">
        <v>0</v>
      </c>
      <c r="X302" s="188">
        <v>0</v>
      </c>
      <c r="Y302" s="203"/>
      <c r="Z302" s="203"/>
      <c r="AA302" s="203"/>
      <c r="AB302" s="203"/>
      <c r="AC302" s="203"/>
      <c r="AD302" s="203"/>
      <c r="AE302" s="203"/>
      <c r="AF302" s="203"/>
      <c r="AG302" s="203"/>
      <c r="AH302" s="203"/>
      <c r="AI302" s="203"/>
      <c r="AJ302" s="203"/>
      <c r="AK302" s="203"/>
      <c r="AL302" s="203"/>
      <c r="AM302" s="203"/>
      <c r="AN302" s="203"/>
      <c r="AO302" s="203"/>
      <c r="AP302" s="203"/>
      <c r="AQ302" s="203"/>
      <c r="AR302" s="203"/>
      <c r="AS302" s="203"/>
      <c r="AT302" s="203"/>
      <c r="AU302" s="188"/>
      <c r="AV302" s="188"/>
      <c r="AW302" s="188">
        <v>0</v>
      </c>
      <c r="AX302" s="188">
        <v>0</v>
      </c>
      <c r="AY302" s="188">
        <v>0</v>
      </c>
      <c r="AZ302" s="188">
        <v>0</v>
      </c>
      <c r="BA302" s="188">
        <v>0</v>
      </c>
      <c r="BB302" s="188">
        <v>0</v>
      </c>
      <c r="BC302" s="188">
        <v>0</v>
      </c>
      <c r="BD302" s="188">
        <v>0</v>
      </c>
      <c r="BE302" s="188">
        <v>0</v>
      </c>
      <c r="BF302" s="220">
        <f t="shared" si="38"/>
        <v>0</v>
      </c>
      <c r="BG302" s="218"/>
    </row>
    <row r="303" spans="1:59" ht="15.75">
      <c r="A303" s="281"/>
      <c r="B303" s="285"/>
      <c r="C303" s="286"/>
      <c r="D303" s="202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188"/>
      <c r="W303" s="188">
        <v>0</v>
      </c>
      <c r="X303" s="188">
        <v>0</v>
      </c>
      <c r="Y303" s="203"/>
      <c r="Z303" s="203"/>
      <c r="AA303" s="203"/>
      <c r="AB303" s="203"/>
      <c r="AC303" s="203"/>
      <c r="AD303" s="203"/>
      <c r="AE303" s="203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188"/>
      <c r="AV303" s="188"/>
      <c r="AW303" s="188">
        <v>0</v>
      </c>
      <c r="AX303" s="188">
        <v>0</v>
      </c>
      <c r="AY303" s="188">
        <v>0</v>
      </c>
      <c r="AZ303" s="188">
        <v>0</v>
      </c>
      <c r="BA303" s="188">
        <v>0</v>
      </c>
      <c r="BB303" s="188">
        <v>0</v>
      </c>
      <c r="BC303" s="188">
        <v>0</v>
      </c>
      <c r="BD303" s="188">
        <v>0</v>
      </c>
      <c r="BE303" s="188">
        <v>0</v>
      </c>
      <c r="BF303" s="220">
        <f t="shared" si="38"/>
        <v>0</v>
      </c>
      <c r="BG303" s="218"/>
    </row>
    <row r="304" spans="1:59" ht="15.75">
      <c r="A304" s="281"/>
      <c r="B304" s="285" t="s">
        <v>66</v>
      </c>
      <c r="C304" s="286" t="s">
        <v>67</v>
      </c>
      <c r="D304" s="202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188"/>
      <c r="W304" s="188">
        <v>0</v>
      </c>
      <c r="X304" s="188">
        <v>0</v>
      </c>
      <c r="Y304" s="203"/>
      <c r="Z304" s="203"/>
      <c r="AA304" s="203"/>
      <c r="AB304" s="203"/>
      <c r="AC304" s="203"/>
      <c r="AD304" s="203"/>
      <c r="AE304" s="203"/>
      <c r="AF304" s="203"/>
      <c r="AG304" s="203"/>
      <c r="AH304" s="203"/>
      <c r="AI304" s="203"/>
      <c r="AJ304" s="203"/>
      <c r="AK304" s="203"/>
      <c r="AL304" s="203"/>
      <c r="AM304" s="203"/>
      <c r="AN304" s="203"/>
      <c r="AO304" s="203"/>
      <c r="AP304" s="203"/>
      <c r="AQ304" s="203"/>
      <c r="AR304" s="203"/>
      <c r="AS304" s="203"/>
      <c r="AT304" s="203"/>
      <c r="AU304" s="188"/>
      <c r="AV304" s="188"/>
      <c r="AW304" s="188">
        <v>0</v>
      </c>
      <c r="AX304" s="188">
        <v>0</v>
      </c>
      <c r="AY304" s="188">
        <v>0</v>
      </c>
      <c r="AZ304" s="188">
        <v>0</v>
      </c>
      <c r="BA304" s="188">
        <v>0</v>
      </c>
      <c r="BB304" s="188">
        <v>0</v>
      </c>
      <c r="BC304" s="188">
        <v>0</v>
      </c>
      <c r="BD304" s="188">
        <v>0</v>
      </c>
      <c r="BE304" s="188">
        <v>0</v>
      </c>
      <c r="BF304" s="220">
        <f t="shared" si="38"/>
        <v>0</v>
      </c>
      <c r="BG304" s="218"/>
    </row>
    <row r="305" spans="1:59" ht="20.25" customHeight="1">
      <c r="A305" s="281"/>
      <c r="B305" s="285"/>
      <c r="C305" s="286"/>
      <c r="D305" s="202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188"/>
      <c r="W305" s="188">
        <v>0</v>
      </c>
      <c r="X305" s="188">
        <v>0</v>
      </c>
      <c r="Y305" s="203"/>
      <c r="Z305" s="203"/>
      <c r="AA305" s="203"/>
      <c r="AB305" s="203"/>
      <c r="AC305" s="203"/>
      <c r="AD305" s="203"/>
      <c r="AE305" s="203"/>
      <c r="AF305" s="203"/>
      <c r="AG305" s="203"/>
      <c r="AH305" s="203"/>
      <c r="AI305" s="203"/>
      <c r="AJ305" s="203"/>
      <c r="AK305" s="203"/>
      <c r="AL305" s="203"/>
      <c r="AM305" s="203"/>
      <c r="AN305" s="203"/>
      <c r="AO305" s="203"/>
      <c r="AP305" s="203"/>
      <c r="AQ305" s="203"/>
      <c r="AR305" s="203"/>
      <c r="AS305" s="203"/>
      <c r="AT305" s="203"/>
      <c r="AU305" s="188"/>
      <c r="AV305" s="188"/>
      <c r="AW305" s="188">
        <v>0</v>
      </c>
      <c r="AX305" s="188">
        <v>0</v>
      </c>
      <c r="AY305" s="188">
        <v>0</v>
      </c>
      <c r="AZ305" s="188">
        <v>0</v>
      </c>
      <c r="BA305" s="188">
        <v>0</v>
      </c>
      <c r="BB305" s="188">
        <v>0</v>
      </c>
      <c r="BC305" s="188">
        <v>0</v>
      </c>
      <c r="BD305" s="188">
        <v>0</v>
      </c>
      <c r="BE305" s="188">
        <v>0</v>
      </c>
      <c r="BF305" s="220">
        <f t="shared" si="38"/>
        <v>0</v>
      </c>
      <c r="BG305" s="218"/>
    </row>
    <row r="306" spans="1:59" ht="16.5" customHeight="1">
      <c r="A306" s="281"/>
      <c r="B306" s="288" t="s">
        <v>216</v>
      </c>
      <c r="C306" s="289" t="s">
        <v>96</v>
      </c>
      <c r="D306" s="202"/>
      <c r="E306" s="203"/>
      <c r="F306" s="203"/>
      <c r="G306" s="203"/>
      <c r="H306" s="203"/>
      <c r="I306" s="203"/>
      <c r="J306" s="203"/>
      <c r="K306" s="203" t="s">
        <v>231</v>
      </c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188"/>
      <c r="W306" s="188">
        <v>0</v>
      </c>
      <c r="X306" s="188">
        <v>0</v>
      </c>
      <c r="Y306" s="203"/>
      <c r="Z306" s="203"/>
      <c r="AA306" s="203"/>
      <c r="AB306" s="203"/>
      <c r="AC306" s="203"/>
      <c r="AD306" s="203"/>
      <c r="AE306" s="203"/>
      <c r="AF306" s="203"/>
      <c r="AG306" s="203"/>
      <c r="AH306" s="203"/>
      <c r="AI306" s="203"/>
      <c r="AJ306" s="203"/>
      <c r="AK306" s="203"/>
      <c r="AL306" s="203"/>
      <c r="AM306" s="203"/>
      <c r="AN306" s="203"/>
      <c r="AO306" s="203"/>
      <c r="AP306" s="203"/>
      <c r="AQ306" s="203"/>
      <c r="AR306" s="203"/>
      <c r="AS306" s="203"/>
      <c r="AT306" s="203"/>
      <c r="AU306" s="188"/>
      <c r="AV306" s="188"/>
      <c r="AW306" s="188">
        <v>0</v>
      </c>
      <c r="AX306" s="188">
        <v>0</v>
      </c>
      <c r="AY306" s="188">
        <v>0</v>
      </c>
      <c r="AZ306" s="188">
        <v>0</v>
      </c>
      <c r="BA306" s="188">
        <v>0</v>
      </c>
      <c r="BB306" s="188">
        <v>0</v>
      </c>
      <c r="BC306" s="188">
        <v>0</v>
      </c>
      <c r="BD306" s="188">
        <v>0</v>
      </c>
      <c r="BE306" s="188">
        <v>0</v>
      </c>
      <c r="BF306" s="220">
        <f t="shared" si="38"/>
        <v>0</v>
      </c>
      <c r="BG306" s="218"/>
    </row>
    <row r="307" spans="1:59" ht="15.75">
      <c r="A307" s="281"/>
      <c r="B307" s="288"/>
      <c r="C307" s="289"/>
      <c r="D307" s="202"/>
      <c r="E307" s="203"/>
      <c r="F307" s="203"/>
      <c r="G307" s="203"/>
      <c r="H307" s="203"/>
      <c r="I307" s="203"/>
      <c r="J307" s="203"/>
      <c r="K307" s="203">
        <v>1</v>
      </c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188"/>
      <c r="W307" s="188">
        <v>0</v>
      </c>
      <c r="X307" s="188">
        <v>0</v>
      </c>
      <c r="Y307" s="203"/>
      <c r="Z307" s="203"/>
      <c r="AA307" s="203"/>
      <c r="AB307" s="203"/>
      <c r="AC307" s="203"/>
      <c r="AD307" s="203"/>
      <c r="AE307" s="203"/>
      <c r="AF307" s="203"/>
      <c r="AG307" s="203"/>
      <c r="AH307" s="203"/>
      <c r="AI307" s="203"/>
      <c r="AJ307" s="203"/>
      <c r="AK307" s="203"/>
      <c r="AL307" s="203"/>
      <c r="AM307" s="203"/>
      <c r="AN307" s="203"/>
      <c r="AO307" s="203"/>
      <c r="AP307" s="203"/>
      <c r="AQ307" s="203"/>
      <c r="AR307" s="203"/>
      <c r="AS307" s="203"/>
      <c r="AT307" s="203"/>
      <c r="AU307" s="188"/>
      <c r="AV307" s="188"/>
      <c r="AW307" s="188">
        <v>0</v>
      </c>
      <c r="AX307" s="188">
        <v>0</v>
      </c>
      <c r="AY307" s="188">
        <v>0</v>
      </c>
      <c r="AZ307" s="188">
        <v>0</v>
      </c>
      <c r="BA307" s="188">
        <v>0</v>
      </c>
      <c r="BB307" s="188">
        <v>0</v>
      </c>
      <c r="BC307" s="188">
        <v>0</v>
      </c>
      <c r="BD307" s="188">
        <v>0</v>
      </c>
      <c r="BE307" s="188">
        <v>0</v>
      </c>
      <c r="BF307" s="220">
        <f t="shared" si="38"/>
        <v>1</v>
      </c>
      <c r="BG307" s="218" t="s">
        <v>293</v>
      </c>
    </row>
    <row r="308" spans="1:59" ht="16.5" customHeight="1">
      <c r="A308" s="281"/>
      <c r="B308" s="288" t="s">
        <v>217</v>
      </c>
      <c r="C308" s="289" t="s">
        <v>90</v>
      </c>
      <c r="D308" s="202"/>
      <c r="E308" s="203"/>
      <c r="F308" s="203"/>
      <c r="G308" s="203"/>
      <c r="H308" s="203"/>
      <c r="I308" s="203"/>
      <c r="J308" s="203"/>
      <c r="K308" s="203" t="s">
        <v>231</v>
      </c>
      <c r="L308" s="203" t="s">
        <v>304</v>
      </c>
      <c r="M308" s="203"/>
      <c r="N308" s="203"/>
      <c r="O308" s="203"/>
      <c r="P308" s="203"/>
      <c r="Q308" s="203"/>
      <c r="R308" s="203"/>
      <c r="S308" s="203"/>
      <c r="T308" s="203"/>
      <c r="U308" s="203"/>
      <c r="V308" s="188"/>
      <c r="W308" s="188">
        <v>0</v>
      </c>
      <c r="X308" s="188">
        <v>0</v>
      </c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3"/>
      <c r="AK308" s="203"/>
      <c r="AL308" s="203"/>
      <c r="AM308" s="203"/>
      <c r="AN308" s="203"/>
      <c r="AO308" s="203"/>
      <c r="AP308" s="203"/>
      <c r="AQ308" s="203"/>
      <c r="AR308" s="203"/>
      <c r="AS308" s="203"/>
      <c r="AT308" s="203"/>
      <c r="AU308" s="188"/>
      <c r="AV308" s="188"/>
      <c r="AW308" s="188">
        <v>0</v>
      </c>
      <c r="AX308" s="188">
        <v>0</v>
      </c>
      <c r="AY308" s="188">
        <v>0</v>
      </c>
      <c r="AZ308" s="188">
        <v>0</v>
      </c>
      <c r="BA308" s="188">
        <v>0</v>
      </c>
      <c r="BB308" s="188">
        <v>0</v>
      </c>
      <c r="BC308" s="188">
        <v>0</v>
      </c>
      <c r="BD308" s="188">
        <v>0</v>
      </c>
      <c r="BE308" s="188">
        <v>0</v>
      </c>
      <c r="BF308" s="220">
        <f t="shared" si="38"/>
        <v>0</v>
      </c>
      <c r="BG308" s="218"/>
    </row>
    <row r="309" spans="1:59" ht="15.75">
      <c r="A309" s="281"/>
      <c r="B309" s="288"/>
      <c r="C309" s="289"/>
      <c r="D309" s="202"/>
      <c r="E309" s="203"/>
      <c r="F309" s="203"/>
      <c r="G309" s="203"/>
      <c r="H309" s="203"/>
      <c r="I309" s="203"/>
      <c r="J309" s="203"/>
      <c r="K309" s="203">
        <v>1</v>
      </c>
      <c r="L309" s="203">
        <v>1</v>
      </c>
      <c r="M309" s="203"/>
      <c r="N309" s="203"/>
      <c r="O309" s="203"/>
      <c r="P309" s="203"/>
      <c r="Q309" s="203"/>
      <c r="R309" s="203"/>
      <c r="S309" s="203"/>
      <c r="T309" s="203"/>
      <c r="U309" s="203"/>
      <c r="V309" s="188"/>
      <c r="W309" s="188">
        <v>0</v>
      </c>
      <c r="X309" s="188">
        <v>0</v>
      </c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3"/>
      <c r="AK309" s="203"/>
      <c r="AL309" s="203"/>
      <c r="AM309" s="203"/>
      <c r="AN309" s="203"/>
      <c r="AO309" s="203"/>
      <c r="AP309" s="203"/>
      <c r="AQ309" s="203"/>
      <c r="AR309" s="203"/>
      <c r="AS309" s="203"/>
      <c r="AT309" s="203"/>
      <c r="AU309" s="188"/>
      <c r="AV309" s="188"/>
      <c r="AW309" s="188">
        <v>0</v>
      </c>
      <c r="AX309" s="188">
        <v>0</v>
      </c>
      <c r="AY309" s="188">
        <v>0</v>
      </c>
      <c r="AZ309" s="188">
        <v>0</v>
      </c>
      <c r="BA309" s="188">
        <v>0</v>
      </c>
      <c r="BB309" s="188">
        <v>0</v>
      </c>
      <c r="BC309" s="188">
        <v>0</v>
      </c>
      <c r="BD309" s="188">
        <v>0</v>
      </c>
      <c r="BE309" s="188">
        <v>0</v>
      </c>
      <c r="BF309" s="220">
        <f t="shared" si="38"/>
        <v>2</v>
      </c>
      <c r="BG309" s="218" t="s">
        <v>308</v>
      </c>
    </row>
    <row r="310" spans="1:59" ht="15.75">
      <c r="A310" s="281"/>
      <c r="B310" s="285" t="s">
        <v>218</v>
      </c>
      <c r="C310" s="286" t="s">
        <v>70</v>
      </c>
      <c r="D310" s="202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188"/>
      <c r="W310" s="188">
        <v>0</v>
      </c>
      <c r="X310" s="188">
        <v>0</v>
      </c>
      <c r="Y310" s="203"/>
      <c r="Z310" s="203"/>
      <c r="AA310" s="203"/>
      <c r="AB310" s="203"/>
      <c r="AC310" s="203"/>
      <c r="AD310" s="203"/>
      <c r="AE310" s="203"/>
      <c r="AF310" s="203"/>
      <c r="AG310" s="203"/>
      <c r="AH310" s="203"/>
      <c r="AI310" s="203"/>
      <c r="AJ310" s="203"/>
      <c r="AK310" s="203"/>
      <c r="AL310" s="203"/>
      <c r="AM310" s="203"/>
      <c r="AN310" s="203"/>
      <c r="AO310" s="203"/>
      <c r="AP310" s="203"/>
      <c r="AQ310" s="203"/>
      <c r="AR310" s="203"/>
      <c r="AS310" s="203"/>
      <c r="AT310" s="203"/>
      <c r="AU310" s="188"/>
      <c r="AV310" s="188"/>
      <c r="AW310" s="188">
        <v>0</v>
      </c>
      <c r="AX310" s="188">
        <v>0</v>
      </c>
      <c r="AY310" s="188">
        <v>0</v>
      </c>
      <c r="AZ310" s="188">
        <v>0</v>
      </c>
      <c r="BA310" s="188">
        <v>0</v>
      </c>
      <c r="BB310" s="188">
        <v>0</v>
      </c>
      <c r="BC310" s="188">
        <v>0</v>
      </c>
      <c r="BD310" s="188">
        <v>0</v>
      </c>
      <c r="BE310" s="188">
        <v>0</v>
      </c>
      <c r="BF310" s="220">
        <f t="shared" si="38"/>
        <v>0</v>
      </c>
      <c r="BG310" s="218"/>
    </row>
    <row r="311" spans="1:59" ht="15.75">
      <c r="A311" s="281"/>
      <c r="B311" s="285"/>
      <c r="C311" s="286"/>
      <c r="D311" s="202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188"/>
      <c r="W311" s="188">
        <v>0</v>
      </c>
      <c r="X311" s="188">
        <v>0</v>
      </c>
      <c r="Y311" s="203"/>
      <c r="Z311" s="203"/>
      <c r="AA311" s="203"/>
      <c r="AB311" s="203"/>
      <c r="AC311" s="203"/>
      <c r="AD311" s="203"/>
      <c r="AE311" s="203"/>
      <c r="AF311" s="203"/>
      <c r="AG311" s="203"/>
      <c r="AH311" s="203"/>
      <c r="AI311" s="203"/>
      <c r="AJ311" s="203"/>
      <c r="AK311" s="203"/>
      <c r="AL311" s="203"/>
      <c r="AM311" s="203"/>
      <c r="AN311" s="203"/>
      <c r="AO311" s="203"/>
      <c r="AP311" s="203"/>
      <c r="AQ311" s="203"/>
      <c r="AR311" s="203"/>
      <c r="AS311" s="203"/>
      <c r="AT311" s="203"/>
      <c r="AU311" s="188"/>
      <c r="AV311" s="188"/>
      <c r="AW311" s="188">
        <v>0</v>
      </c>
      <c r="AX311" s="188">
        <v>0</v>
      </c>
      <c r="AY311" s="188">
        <v>0</v>
      </c>
      <c r="AZ311" s="188">
        <v>0</v>
      </c>
      <c r="BA311" s="188">
        <v>0</v>
      </c>
      <c r="BB311" s="188">
        <v>0</v>
      </c>
      <c r="BC311" s="188">
        <v>0</v>
      </c>
      <c r="BD311" s="188">
        <v>0</v>
      </c>
      <c r="BE311" s="188">
        <v>0</v>
      </c>
      <c r="BF311" s="220">
        <f t="shared" si="38"/>
        <v>0</v>
      </c>
      <c r="BG311" s="218"/>
    </row>
    <row r="312" spans="1:59" ht="15.75">
      <c r="A312" s="281"/>
      <c r="B312" s="285" t="s">
        <v>71</v>
      </c>
      <c r="C312" s="286" t="s">
        <v>72</v>
      </c>
      <c r="D312" s="202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188"/>
      <c r="W312" s="188">
        <v>0</v>
      </c>
      <c r="X312" s="188">
        <v>0</v>
      </c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188"/>
      <c r="AV312" s="188"/>
      <c r="AW312" s="188">
        <v>0</v>
      </c>
      <c r="AX312" s="188">
        <v>0</v>
      </c>
      <c r="AY312" s="188">
        <v>0</v>
      </c>
      <c r="AZ312" s="188">
        <v>0</v>
      </c>
      <c r="BA312" s="188">
        <v>0</v>
      </c>
      <c r="BB312" s="188">
        <v>0</v>
      </c>
      <c r="BC312" s="188">
        <v>0</v>
      </c>
      <c r="BD312" s="188">
        <v>0</v>
      </c>
      <c r="BE312" s="188">
        <v>0</v>
      </c>
      <c r="BF312" s="220">
        <f t="shared" si="38"/>
        <v>0</v>
      </c>
      <c r="BG312" s="218"/>
    </row>
    <row r="313" spans="1:59" ht="15.75">
      <c r="A313" s="281"/>
      <c r="B313" s="285"/>
      <c r="C313" s="286"/>
      <c r="D313" s="202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188"/>
      <c r="W313" s="188">
        <v>0</v>
      </c>
      <c r="X313" s="188">
        <v>0</v>
      </c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203"/>
      <c r="AM313" s="203"/>
      <c r="AN313" s="203"/>
      <c r="AO313" s="203"/>
      <c r="AP313" s="203"/>
      <c r="AQ313" s="203"/>
      <c r="AR313" s="203"/>
      <c r="AS313" s="203"/>
      <c r="AT313" s="203"/>
      <c r="AU313" s="188"/>
      <c r="AV313" s="188"/>
      <c r="AW313" s="188">
        <v>0</v>
      </c>
      <c r="AX313" s="188">
        <v>0</v>
      </c>
      <c r="AY313" s="188">
        <v>0</v>
      </c>
      <c r="AZ313" s="188">
        <v>0</v>
      </c>
      <c r="BA313" s="188">
        <v>0</v>
      </c>
      <c r="BB313" s="188">
        <v>0</v>
      </c>
      <c r="BC313" s="188">
        <v>0</v>
      </c>
      <c r="BD313" s="188">
        <v>0</v>
      </c>
      <c r="BE313" s="188">
        <v>0</v>
      </c>
      <c r="BF313" s="220">
        <f t="shared" si="38"/>
        <v>0</v>
      </c>
      <c r="BG313" s="218"/>
    </row>
    <row r="314" spans="1:59" ht="16.5" customHeight="1">
      <c r="A314" s="281"/>
      <c r="B314" s="288" t="s">
        <v>219</v>
      </c>
      <c r="C314" s="289" t="s">
        <v>96</v>
      </c>
      <c r="D314" s="202"/>
      <c r="E314" s="203"/>
      <c r="F314" s="203"/>
      <c r="G314" s="203"/>
      <c r="H314" s="203"/>
      <c r="I314" s="203"/>
      <c r="J314" s="203"/>
      <c r="K314" s="203"/>
      <c r="L314" s="203"/>
      <c r="M314" s="203" t="s">
        <v>231</v>
      </c>
      <c r="N314" s="203"/>
      <c r="O314" s="203"/>
      <c r="P314" s="203"/>
      <c r="Q314" s="203"/>
      <c r="R314" s="203"/>
      <c r="S314" s="203"/>
      <c r="T314" s="203"/>
      <c r="U314" s="203"/>
      <c r="V314" s="188"/>
      <c r="W314" s="188">
        <v>0</v>
      </c>
      <c r="X314" s="188">
        <v>0</v>
      </c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3"/>
      <c r="AT314" s="203"/>
      <c r="AU314" s="188"/>
      <c r="AV314" s="188"/>
      <c r="AW314" s="188">
        <v>0</v>
      </c>
      <c r="AX314" s="188">
        <v>0</v>
      </c>
      <c r="AY314" s="188">
        <v>0</v>
      </c>
      <c r="AZ314" s="188">
        <v>0</v>
      </c>
      <c r="BA314" s="188">
        <v>0</v>
      </c>
      <c r="BB314" s="188">
        <v>0</v>
      </c>
      <c r="BC314" s="188">
        <v>0</v>
      </c>
      <c r="BD314" s="188">
        <v>0</v>
      </c>
      <c r="BE314" s="188">
        <v>0</v>
      </c>
      <c r="BF314" s="220">
        <f t="shared" si="38"/>
        <v>0</v>
      </c>
      <c r="BG314" s="218"/>
    </row>
    <row r="315" spans="1:59" s="66" customFormat="1" ht="15.75">
      <c r="A315" s="281"/>
      <c r="B315" s="288"/>
      <c r="C315" s="289"/>
      <c r="D315" s="202"/>
      <c r="E315" s="203"/>
      <c r="F315" s="203"/>
      <c r="G315" s="203"/>
      <c r="H315" s="203"/>
      <c r="I315" s="203"/>
      <c r="J315" s="203"/>
      <c r="K315" s="203"/>
      <c r="L315" s="203"/>
      <c r="M315" s="203">
        <v>1</v>
      </c>
      <c r="N315" s="203"/>
      <c r="O315" s="203"/>
      <c r="P315" s="203"/>
      <c r="Q315" s="203"/>
      <c r="R315" s="203"/>
      <c r="S315" s="203"/>
      <c r="T315" s="203"/>
      <c r="U315" s="203"/>
      <c r="V315" s="188"/>
      <c r="W315" s="188">
        <v>0</v>
      </c>
      <c r="X315" s="188">
        <v>0</v>
      </c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3"/>
      <c r="AT315" s="203"/>
      <c r="AU315" s="188"/>
      <c r="AV315" s="188"/>
      <c r="AW315" s="188">
        <v>0</v>
      </c>
      <c r="AX315" s="188">
        <v>0</v>
      </c>
      <c r="AY315" s="188">
        <v>0</v>
      </c>
      <c r="AZ315" s="188">
        <v>0</v>
      </c>
      <c r="BA315" s="188">
        <v>0</v>
      </c>
      <c r="BB315" s="188">
        <v>0</v>
      </c>
      <c r="BC315" s="188">
        <v>0</v>
      </c>
      <c r="BD315" s="188">
        <v>0</v>
      </c>
      <c r="BE315" s="188">
        <v>0</v>
      </c>
      <c r="BF315" s="220">
        <f t="shared" si="38"/>
        <v>1</v>
      </c>
      <c r="BG315" s="218" t="s">
        <v>293</v>
      </c>
    </row>
    <row r="316" spans="1:59" s="66" customFormat="1" ht="15.75">
      <c r="A316" s="281"/>
      <c r="B316" s="288" t="s">
        <v>220</v>
      </c>
      <c r="C316" s="289" t="s">
        <v>90</v>
      </c>
      <c r="D316" s="202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 t="s">
        <v>231</v>
      </c>
      <c r="O316" s="203" t="s">
        <v>304</v>
      </c>
      <c r="P316" s="203"/>
      <c r="Q316" s="203"/>
      <c r="R316" s="203"/>
      <c r="S316" s="203"/>
      <c r="T316" s="203"/>
      <c r="U316" s="203"/>
      <c r="V316" s="188"/>
      <c r="W316" s="188">
        <v>0</v>
      </c>
      <c r="X316" s="188">
        <v>0</v>
      </c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3"/>
      <c r="AT316" s="203"/>
      <c r="AU316" s="188"/>
      <c r="AV316" s="188"/>
      <c r="AW316" s="188">
        <v>0</v>
      </c>
      <c r="AX316" s="188">
        <v>0</v>
      </c>
      <c r="AY316" s="188">
        <v>0</v>
      </c>
      <c r="AZ316" s="188">
        <v>0</v>
      </c>
      <c r="BA316" s="188">
        <v>0</v>
      </c>
      <c r="BB316" s="188">
        <v>0</v>
      </c>
      <c r="BC316" s="188">
        <v>0</v>
      </c>
      <c r="BD316" s="188">
        <v>0</v>
      </c>
      <c r="BE316" s="188">
        <v>0</v>
      </c>
      <c r="BF316" s="220">
        <f t="shared" si="38"/>
        <v>0</v>
      </c>
      <c r="BG316" s="218"/>
    </row>
    <row r="317" spans="1:59" s="66" customFormat="1" ht="16.5" customHeight="1">
      <c r="A317" s="281"/>
      <c r="B317" s="288"/>
      <c r="C317" s="289"/>
      <c r="D317" s="202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>
        <v>1</v>
      </c>
      <c r="O317" s="203">
        <v>1</v>
      </c>
      <c r="P317" s="203"/>
      <c r="Q317" s="203"/>
      <c r="R317" s="203"/>
      <c r="S317" s="203"/>
      <c r="T317" s="203"/>
      <c r="U317" s="203"/>
      <c r="V317" s="188"/>
      <c r="W317" s="188">
        <v>0</v>
      </c>
      <c r="X317" s="188">
        <v>0</v>
      </c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3"/>
      <c r="AT317" s="203"/>
      <c r="AU317" s="188"/>
      <c r="AV317" s="188"/>
      <c r="AW317" s="188">
        <v>0</v>
      </c>
      <c r="AX317" s="188">
        <v>0</v>
      </c>
      <c r="AY317" s="188">
        <v>0</v>
      </c>
      <c r="AZ317" s="188">
        <v>0</v>
      </c>
      <c r="BA317" s="188">
        <v>0</v>
      </c>
      <c r="BB317" s="188">
        <v>0</v>
      </c>
      <c r="BC317" s="188">
        <v>0</v>
      </c>
      <c r="BD317" s="188">
        <v>0</v>
      </c>
      <c r="BE317" s="188">
        <v>0</v>
      </c>
      <c r="BF317" s="220">
        <f t="shared" si="38"/>
        <v>2</v>
      </c>
      <c r="BG317" s="218" t="s">
        <v>308</v>
      </c>
    </row>
    <row r="318" spans="1:59" ht="16.5" customHeight="1">
      <c r="A318" s="281"/>
      <c r="B318" s="285" t="s">
        <v>221</v>
      </c>
      <c r="C318" s="286" t="s">
        <v>75</v>
      </c>
      <c r="D318" s="202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188"/>
      <c r="W318" s="188">
        <v>0</v>
      </c>
      <c r="X318" s="188">
        <v>0</v>
      </c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3"/>
      <c r="AK318" s="203"/>
      <c r="AL318" s="203"/>
      <c r="AM318" s="203"/>
      <c r="AN318" s="203"/>
      <c r="AO318" s="203"/>
      <c r="AP318" s="203"/>
      <c r="AQ318" s="203"/>
      <c r="AR318" s="203"/>
      <c r="AS318" s="203"/>
      <c r="AT318" s="203"/>
      <c r="AU318" s="188"/>
      <c r="AV318" s="188"/>
      <c r="AW318" s="188">
        <v>0</v>
      </c>
      <c r="AX318" s="188">
        <v>0</v>
      </c>
      <c r="AY318" s="188">
        <v>0</v>
      </c>
      <c r="AZ318" s="188">
        <v>0</v>
      </c>
      <c r="BA318" s="188">
        <v>0</v>
      </c>
      <c r="BB318" s="188">
        <v>0</v>
      </c>
      <c r="BC318" s="188">
        <v>0</v>
      </c>
      <c r="BD318" s="188">
        <v>0</v>
      </c>
      <c r="BE318" s="188">
        <v>0</v>
      </c>
      <c r="BF318" s="220">
        <f t="shared" si="38"/>
        <v>0</v>
      </c>
      <c r="BG318" s="218"/>
    </row>
    <row r="319" spans="1:59" ht="15.75">
      <c r="A319" s="281"/>
      <c r="B319" s="285"/>
      <c r="C319" s="286"/>
      <c r="D319" s="202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188"/>
      <c r="W319" s="188">
        <v>0</v>
      </c>
      <c r="X319" s="188">
        <v>0</v>
      </c>
      <c r="Y319" s="203"/>
      <c r="Z319" s="203"/>
      <c r="AA319" s="203"/>
      <c r="AB319" s="203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3"/>
      <c r="AT319" s="203"/>
      <c r="AU319" s="188"/>
      <c r="AV319" s="188"/>
      <c r="AW319" s="188">
        <v>0</v>
      </c>
      <c r="AX319" s="188">
        <v>0</v>
      </c>
      <c r="AY319" s="188">
        <v>0</v>
      </c>
      <c r="AZ319" s="188">
        <v>0</v>
      </c>
      <c r="BA319" s="188">
        <v>0</v>
      </c>
      <c r="BB319" s="188">
        <v>0</v>
      </c>
      <c r="BC319" s="188">
        <v>0</v>
      </c>
      <c r="BD319" s="188">
        <v>0</v>
      </c>
      <c r="BE319" s="188">
        <v>0</v>
      </c>
      <c r="BF319" s="220">
        <f t="shared" si="38"/>
        <v>0</v>
      </c>
      <c r="BG319" s="218"/>
    </row>
    <row r="320" spans="1:59" ht="23.25" customHeight="1">
      <c r="A320" s="281"/>
      <c r="B320" s="285" t="s">
        <v>76</v>
      </c>
      <c r="C320" s="286" t="s">
        <v>77</v>
      </c>
      <c r="D320" s="202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188"/>
      <c r="W320" s="188">
        <v>0</v>
      </c>
      <c r="X320" s="188">
        <v>0</v>
      </c>
      <c r="Y320" s="203"/>
      <c r="Z320" s="203"/>
      <c r="AA320" s="203"/>
      <c r="AB320" s="203"/>
      <c r="AC320" s="203"/>
      <c r="AD320" s="203"/>
      <c r="AE320" s="203"/>
      <c r="AF320" s="203"/>
      <c r="AG320" s="203"/>
      <c r="AH320" s="203"/>
      <c r="AI320" s="203"/>
      <c r="AJ320" s="203"/>
      <c r="AK320" s="203"/>
      <c r="AL320" s="203"/>
      <c r="AM320" s="203"/>
      <c r="AN320" s="203"/>
      <c r="AO320" s="203"/>
      <c r="AP320" s="203"/>
      <c r="AQ320" s="203"/>
      <c r="AR320" s="203"/>
      <c r="AS320" s="203"/>
      <c r="AT320" s="203"/>
      <c r="AU320" s="188"/>
      <c r="AV320" s="188"/>
      <c r="AW320" s="188">
        <v>0</v>
      </c>
      <c r="AX320" s="188">
        <v>0</v>
      </c>
      <c r="AY320" s="188">
        <v>0</v>
      </c>
      <c r="AZ320" s="188">
        <v>0</v>
      </c>
      <c r="BA320" s="188">
        <v>0</v>
      </c>
      <c r="BB320" s="188">
        <v>0</v>
      </c>
      <c r="BC320" s="188">
        <v>0</v>
      </c>
      <c r="BD320" s="188">
        <v>0</v>
      </c>
      <c r="BE320" s="188">
        <v>0</v>
      </c>
      <c r="BF320" s="220">
        <f t="shared" si="38"/>
        <v>0</v>
      </c>
      <c r="BG320" s="218"/>
    </row>
    <row r="321" spans="1:59" ht="15.75">
      <c r="A321" s="281"/>
      <c r="B321" s="285"/>
      <c r="C321" s="286"/>
      <c r="D321" s="202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188"/>
      <c r="W321" s="188">
        <v>0</v>
      </c>
      <c r="X321" s="188">
        <v>0</v>
      </c>
      <c r="Y321" s="203"/>
      <c r="Z321" s="203"/>
      <c r="AA321" s="203"/>
      <c r="AB321" s="203"/>
      <c r="AC321" s="203"/>
      <c r="AD321" s="203"/>
      <c r="AE321" s="203"/>
      <c r="AF321" s="203"/>
      <c r="AG321" s="203"/>
      <c r="AH321" s="203"/>
      <c r="AI321" s="203"/>
      <c r="AJ321" s="203"/>
      <c r="AK321" s="203"/>
      <c r="AL321" s="203"/>
      <c r="AM321" s="203"/>
      <c r="AN321" s="203"/>
      <c r="AO321" s="203"/>
      <c r="AP321" s="203"/>
      <c r="AQ321" s="203"/>
      <c r="AR321" s="203"/>
      <c r="AS321" s="203"/>
      <c r="AT321" s="203"/>
      <c r="AU321" s="188"/>
      <c r="AV321" s="188"/>
      <c r="AW321" s="188">
        <v>0</v>
      </c>
      <c r="AX321" s="188">
        <v>0</v>
      </c>
      <c r="AY321" s="188">
        <v>0</v>
      </c>
      <c r="AZ321" s="188">
        <v>0</v>
      </c>
      <c r="BA321" s="188">
        <v>0</v>
      </c>
      <c r="BB321" s="188">
        <v>0</v>
      </c>
      <c r="BC321" s="188">
        <v>0</v>
      </c>
      <c r="BD321" s="188">
        <v>0</v>
      </c>
      <c r="BE321" s="188">
        <v>0</v>
      </c>
      <c r="BF321" s="220">
        <f t="shared" si="38"/>
        <v>0</v>
      </c>
      <c r="BG321" s="218"/>
    </row>
    <row r="322" spans="1:59" ht="15.75">
      <c r="A322" s="281"/>
      <c r="B322" s="288" t="s">
        <v>222</v>
      </c>
      <c r="C322" s="289" t="s">
        <v>96</v>
      </c>
      <c r="D322" s="202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 t="s">
        <v>231</v>
      </c>
      <c r="T322" s="203"/>
      <c r="U322" s="203"/>
      <c r="V322" s="188"/>
      <c r="W322" s="188">
        <v>0</v>
      </c>
      <c r="X322" s="188">
        <v>0</v>
      </c>
      <c r="Y322" s="203"/>
      <c r="Z322" s="203"/>
      <c r="AA322" s="203"/>
      <c r="AB322" s="203"/>
      <c r="AC322" s="203"/>
      <c r="AD322" s="203"/>
      <c r="AE322" s="203"/>
      <c r="AF322" s="203"/>
      <c r="AG322" s="203"/>
      <c r="AH322" s="203"/>
      <c r="AI322" s="203"/>
      <c r="AJ322" s="203"/>
      <c r="AK322" s="203"/>
      <c r="AL322" s="203"/>
      <c r="AM322" s="203"/>
      <c r="AN322" s="203"/>
      <c r="AO322" s="203"/>
      <c r="AP322" s="203"/>
      <c r="AQ322" s="203"/>
      <c r="AR322" s="203"/>
      <c r="AS322" s="203"/>
      <c r="AT322" s="203"/>
      <c r="AU322" s="188"/>
      <c r="AV322" s="188"/>
      <c r="AW322" s="188">
        <v>0</v>
      </c>
      <c r="AX322" s="188">
        <v>0</v>
      </c>
      <c r="AY322" s="188">
        <v>0</v>
      </c>
      <c r="AZ322" s="188">
        <v>0</v>
      </c>
      <c r="BA322" s="188">
        <v>0</v>
      </c>
      <c r="BB322" s="188">
        <v>0</v>
      </c>
      <c r="BC322" s="188">
        <v>0</v>
      </c>
      <c r="BD322" s="188">
        <v>0</v>
      </c>
      <c r="BE322" s="188">
        <v>0</v>
      </c>
      <c r="BF322" s="220">
        <f t="shared" si="38"/>
        <v>0</v>
      </c>
      <c r="BG322" s="218"/>
    </row>
    <row r="323" spans="1:59" ht="15.75">
      <c r="A323" s="281"/>
      <c r="B323" s="288"/>
      <c r="C323" s="289"/>
      <c r="D323" s="202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>
        <v>1</v>
      </c>
      <c r="T323" s="203"/>
      <c r="U323" s="203"/>
      <c r="V323" s="188"/>
      <c r="W323" s="188">
        <v>0</v>
      </c>
      <c r="X323" s="188">
        <v>0</v>
      </c>
      <c r="Y323" s="203"/>
      <c r="Z323" s="203"/>
      <c r="AA323" s="203"/>
      <c r="AB323" s="203"/>
      <c r="AC323" s="203"/>
      <c r="AD323" s="203"/>
      <c r="AE323" s="203"/>
      <c r="AF323" s="203"/>
      <c r="AG323" s="203"/>
      <c r="AH323" s="203"/>
      <c r="AI323" s="203"/>
      <c r="AJ323" s="203"/>
      <c r="AK323" s="203"/>
      <c r="AL323" s="203"/>
      <c r="AM323" s="203"/>
      <c r="AN323" s="203"/>
      <c r="AO323" s="203"/>
      <c r="AP323" s="203"/>
      <c r="AQ323" s="203"/>
      <c r="AR323" s="203"/>
      <c r="AS323" s="203"/>
      <c r="AT323" s="203"/>
      <c r="AU323" s="188"/>
      <c r="AV323" s="188"/>
      <c r="AW323" s="188">
        <v>0</v>
      </c>
      <c r="AX323" s="188">
        <v>0</v>
      </c>
      <c r="AY323" s="188">
        <v>0</v>
      </c>
      <c r="AZ323" s="188">
        <v>0</v>
      </c>
      <c r="BA323" s="188">
        <v>0</v>
      </c>
      <c r="BB323" s="188">
        <v>0</v>
      </c>
      <c r="BC323" s="188">
        <v>0</v>
      </c>
      <c r="BD323" s="188">
        <v>0</v>
      </c>
      <c r="BE323" s="188">
        <v>0</v>
      </c>
      <c r="BF323" s="220">
        <f t="shared" si="38"/>
        <v>1</v>
      </c>
      <c r="BG323" s="218" t="s">
        <v>293</v>
      </c>
    </row>
    <row r="324" spans="1:59" ht="15.75">
      <c r="A324" s="281"/>
      <c r="B324" s="288" t="s">
        <v>223</v>
      </c>
      <c r="C324" s="289" t="s">
        <v>300</v>
      </c>
      <c r="D324" s="202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 t="s">
        <v>231</v>
      </c>
      <c r="V324" s="188" t="s">
        <v>304</v>
      </c>
      <c r="W324" s="188">
        <v>0</v>
      </c>
      <c r="X324" s="188">
        <v>0</v>
      </c>
      <c r="Y324" s="203"/>
      <c r="Z324" s="203"/>
      <c r="AA324" s="203"/>
      <c r="AB324" s="203"/>
      <c r="AC324" s="203"/>
      <c r="AD324" s="203"/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  <c r="AP324" s="203"/>
      <c r="AQ324" s="203"/>
      <c r="AR324" s="203"/>
      <c r="AS324" s="203"/>
      <c r="AT324" s="203"/>
      <c r="AU324" s="188"/>
      <c r="AV324" s="188"/>
      <c r="AW324" s="188">
        <v>0</v>
      </c>
      <c r="AX324" s="188">
        <v>0</v>
      </c>
      <c r="AY324" s="188">
        <v>0</v>
      </c>
      <c r="AZ324" s="188">
        <v>0</v>
      </c>
      <c r="BA324" s="188">
        <v>0</v>
      </c>
      <c r="BB324" s="188">
        <v>0</v>
      </c>
      <c r="BC324" s="188">
        <v>0</v>
      </c>
      <c r="BD324" s="188">
        <v>0</v>
      </c>
      <c r="BE324" s="188">
        <v>0</v>
      </c>
      <c r="BF324" s="220">
        <f t="shared" si="38"/>
        <v>0</v>
      </c>
      <c r="BG324" s="218"/>
    </row>
    <row r="325" spans="1:59" ht="15.75">
      <c r="A325" s="281"/>
      <c r="B325" s="288"/>
      <c r="C325" s="289"/>
      <c r="D325" s="202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>
        <v>1</v>
      </c>
      <c r="V325" s="188">
        <v>1</v>
      </c>
      <c r="W325" s="188">
        <v>0</v>
      </c>
      <c r="X325" s="188">
        <v>0</v>
      </c>
      <c r="Y325" s="203"/>
      <c r="Z325" s="203"/>
      <c r="AA325" s="203"/>
      <c r="AB325" s="203"/>
      <c r="AC325" s="203"/>
      <c r="AD325" s="203"/>
      <c r="AE325" s="203"/>
      <c r="AF325" s="203"/>
      <c r="AG325" s="203"/>
      <c r="AH325" s="203"/>
      <c r="AI325" s="203"/>
      <c r="AJ325" s="203"/>
      <c r="AK325" s="203"/>
      <c r="AL325" s="203"/>
      <c r="AM325" s="203"/>
      <c r="AN325" s="203"/>
      <c r="AO325" s="203"/>
      <c r="AP325" s="203"/>
      <c r="AQ325" s="203"/>
      <c r="AR325" s="203"/>
      <c r="AS325" s="203"/>
      <c r="AT325" s="203"/>
      <c r="AU325" s="188"/>
      <c r="AV325" s="188"/>
      <c r="AW325" s="188">
        <v>0</v>
      </c>
      <c r="AX325" s="188">
        <v>0</v>
      </c>
      <c r="AY325" s="188">
        <v>0</v>
      </c>
      <c r="AZ325" s="188">
        <v>0</v>
      </c>
      <c r="BA325" s="188">
        <v>0</v>
      </c>
      <c r="BB325" s="188">
        <v>0</v>
      </c>
      <c r="BC325" s="188">
        <v>0</v>
      </c>
      <c r="BD325" s="188">
        <v>0</v>
      </c>
      <c r="BE325" s="188">
        <v>0</v>
      </c>
      <c r="BF325" s="220">
        <f t="shared" si="38"/>
        <v>2</v>
      </c>
      <c r="BG325" s="218" t="s">
        <v>308</v>
      </c>
    </row>
    <row r="326" spans="1:59" ht="15.75" customHeight="1">
      <c r="A326" s="281"/>
      <c r="B326" s="285" t="s">
        <v>79</v>
      </c>
      <c r="C326" s="290" t="s">
        <v>182</v>
      </c>
      <c r="D326" s="202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188" t="s">
        <v>231</v>
      </c>
      <c r="W326" s="188">
        <v>0</v>
      </c>
      <c r="X326" s="188">
        <v>0</v>
      </c>
      <c r="Y326" s="203"/>
      <c r="Z326" s="203"/>
      <c r="AA326" s="203"/>
      <c r="AB326" s="203"/>
      <c r="AC326" s="203"/>
      <c r="AD326" s="203"/>
      <c r="AE326" s="203"/>
      <c r="AF326" s="203"/>
      <c r="AG326" s="203"/>
      <c r="AH326" s="203"/>
      <c r="AI326" s="203"/>
      <c r="AJ326" s="203"/>
      <c r="AK326" s="203"/>
      <c r="AL326" s="203"/>
      <c r="AM326" s="203"/>
      <c r="AN326" s="203"/>
      <c r="AO326" s="203"/>
      <c r="AP326" s="203"/>
      <c r="AQ326" s="203"/>
      <c r="AR326" s="203"/>
      <c r="AS326" s="203"/>
      <c r="AT326" s="203"/>
      <c r="AU326" s="188"/>
      <c r="AV326" s="188"/>
      <c r="AW326" s="188">
        <v>0</v>
      </c>
      <c r="AX326" s="188">
        <v>0</v>
      </c>
      <c r="AY326" s="188">
        <v>0</v>
      </c>
      <c r="AZ326" s="188">
        <v>0</v>
      </c>
      <c r="BA326" s="188">
        <v>0</v>
      </c>
      <c r="BB326" s="188">
        <v>0</v>
      </c>
      <c r="BC326" s="188">
        <v>0</v>
      </c>
      <c r="BD326" s="188">
        <v>0</v>
      </c>
      <c r="BE326" s="188">
        <v>0</v>
      </c>
      <c r="BF326" s="220">
        <f t="shared" si="38"/>
        <v>0</v>
      </c>
      <c r="BG326" s="218"/>
    </row>
    <row r="327" spans="1:59" ht="15.75">
      <c r="A327" s="281"/>
      <c r="B327" s="285"/>
      <c r="C327" s="291"/>
      <c r="D327" s="202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188">
        <v>1</v>
      </c>
      <c r="W327" s="188">
        <v>0</v>
      </c>
      <c r="X327" s="188">
        <v>0</v>
      </c>
      <c r="Y327" s="203"/>
      <c r="Z327" s="203"/>
      <c r="AA327" s="203"/>
      <c r="AB327" s="203"/>
      <c r="AC327" s="203"/>
      <c r="AD327" s="203"/>
      <c r="AE327" s="203"/>
      <c r="AF327" s="203"/>
      <c r="AG327" s="203"/>
      <c r="AH327" s="203"/>
      <c r="AI327" s="203"/>
      <c r="AJ327" s="203"/>
      <c r="AK327" s="203"/>
      <c r="AL327" s="203"/>
      <c r="AM327" s="203"/>
      <c r="AN327" s="203"/>
      <c r="AO327" s="203"/>
      <c r="AP327" s="203"/>
      <c r="AQ327" s="203"/>
      <c r="AR327" s="203"/>
      <c r="AS327" s="203"/>
      <c r="AT327" s="203"/>
      <c r="AU327" s="188"/>
      <c r="AV327" s="188"/>
      <c r="AW327" s="188">
        <v>0</v>
      </c>
      <c r="AX327" s="188">
        <v>0</v>
      </c>
      <c r="AY327" s="188">
        <v>0</v>
      </c>
      <c r="AZ327" s="188">
        <v>0</v>
      </c>
      <c r="BA327" s="188">
        <v>0</v>
      </c>
      <c r="BB327" s="188">
        <v>0</v>
      </c>
      <c r="BC327" s="188">
        <v>0</v>
      </c>
      <c r="BD327" s="188">
        <v>0</v>
      </c>
      <c r="BE327" s="188">
        <v>0</v>
      </c>
      <c r="BF327" s="220">
        <f t="shared" si="38"/>
        <v>1</v>
      </c>
      <c r="BG327" s="218" t="s">
        <v>293</v>
      </c>
    </row>
    <row r="328" spans="1:59" ht="16.5" customHeight="1" hidden="1">
      <c r="A328" s="281"/>
      <c r="B328" s="204" t="s">
        <v>301</v>
      </c>
      <c r="C328" s="204"/>
      <c r="D328" s="205"/>
      <c r="E328" s="203">
        <f>E258+E212+E244</f>
        <v>0</v>
      </c>
      <c r="F328" s="203">
        <f aca="true" t="shared" si="39" ref="F328:X328">F258+F212+F244</f>
        <v>0</v>
      </c>
      <c r="G328" s="203" t="e">
        <f t="shared" si="39"/>
        <v>#VALUE!</v>
      </c>
      <c r="H328" s="203" t="e">
        <f t="shared" si="39"/>
        <v>#VALUE!</v>
      </c>
      <c r="I328" s="203" t="e">
        <f t="shared" si="39"/>
        <v>#VALUE!</v>
      </c>
      <c r="J328" s="203">
        <f t="shared" si="39"/>
        <v>0</v>
      </c>
      <c r="K328" s="203" t="e">
        <f t="shared" si="39"/>
        <v>#VALUE!</v>
      </c>
      <c r="L328" s="203" t="e">
        <f t="shared" si="39"/>
        <v>#VALUE!</v>
      </c>
      <c r="M328" s="203" t="e">
        <f t="shared" si="39"/>
        <v>#VALUE!</v>
      </c>
      <c r="N328" s="203" t="e">
        <f t="shared" si="39"/>
        <v>#VALUE!</v>
      </c>
      <c r="O328" s="203" t="e">
        <f t="shared" si="39"/>
        <v>#VALUE!</v>
      </c>
      <c r="P328" s="203">
        <f t="shared" si="39"/>
        <v>0</v>
      </c>
      <c r="Q328" s="203">
        <f t="shared" si="39"/>
        <v>0</v>
      </c>
      <c r="R328" s="203">
        <f t="shared" si="39"/>
        <v>0</v>
      </c>
      <c r="S328" s="203" t="e">
        <f t="shared" si="39"/>
        <v>#VALUE!</v>
      </c>
      <c r="T328" s="203">
        <f t="shared" si="39"/>
        <v>0</v>
      </c>
      <c r="U328" s="203" t="e">
        <f t="shared" si="39"/>
        <v>#VALUE!</v>
      </c>
      <c r="V328" s="203" t="e">
        <f t="shared" si="39"/>
        <v>#VALUE!</v>
      </c>
      <c r="W328" s="203">
        <f t="shared" si="39"/>
        <v>0</v>
      </c>
      <c r="X328" s="203">
        <f t="shared" si="39"/>
        <v>0</v>
      </c>
      <c r="Y328" s="203">
        <f>Y258+Y212+Y244</f>
        <v>0</v>
      </c>
      <c r="Z328" s="203">
        <f aca="true" t="shared" si="40" ref="Z328:BF328">Z258+Z212+Z244</f>
        <v>0</v>
      </c>
      <c r="AA328" s="203">
        <f t="shared" si="40"/>
        <v>0</v>
      </c>
      <c r="AB328" s="203">
        <f t="shared" si="40"/>
        <v>0</v>
      </c>
      <c r="AC328" s="203">
        <f t="shared" si="40"/>
        <v>0</v>
      </c>
      <c r="AD328" s="203">
        <f t="shared" si="40"/>
        <v>0</v>
      </c>
      <c r="AE328" s="203">
        <f t="shared" si="40"/>
        <v>0</v>
      </c>
      <c r="AF328" s="203">
        <f t="shared" si="40"/>
        <v>0</v>
      </c>
      <c r="AG328" s="203">
        <f t="shared" si="40"/>
        <v>0</v>
      </c>
      <c r="AH328" s="203">
        <f t="shared" si="40"/>
        <v>0</v>
      </c>
      <c r="AI328" s="203">
        <f t="shared" si="40"/>
        <v>0</v>
      </c>
      <c r="AJ328" s="203">
        <f t="shared" si="40"/>
        <v>0</v>
      </c>
      <c r="AK328" s="203">
        <f t="shared" si="40"/>
        <v>0</v>
      </c>
      <c r="AL328" s="203">
        <f t="shared" si="40"/>
        <v>0</v>
      </c>
      <c r="AM328" s="203">
        <f t="shared" si="40"/>
        <v>0</v>
      </c>
      <c r="AN328" s="203">
        <f t="shared" si="40"/>
        <v>0</v>
      </c>
      <c r="AO328" s="203">
        <f t="shared" si="40"/>
        <v>0</v>
      </c>
      <c r="AP328" s="203">
        <f t="shared" si="40"/>
        <v>0</v>
      </c>
      <c r="AQ328" s="203">
        <f t="shared" si="40"/>
        <v>0</v>
      </c>
      <c r="AR328" s="203">
        <f t="shared" si="40"/>
        <v>0</v>
      </c>
      <c r="AS328" s="203">
        <f t="shared" si="40"/>
        <v>0</v>
      </c>
      <c r="AT328" s="203">
        <f t="shared" si="40"/>
        <v>0</v>
      </c>
      <c r="AU328" s="203">
        <f t="shared" si="40"/>
        <v>0</v>
      </c>
      <c r="AV328" s="203">
        <f t="shared" si="40"/>
        <v>0</v>
      </c>
      <c r="AW328" s="203">
        <f t="shared" si="40"/>
        <v>0</v>
      </c>
      <c r="AX328" s="203">
        <f t="shared" si="40"/>
        <v>0</v>
      </c>
      <c r="AY328" s="203">
        <f t="shared" si="40"/>
        <v>0</v>
      </c>
      <c r="AZ328" s="203">
        <f t="shared" si="40"/>
        <v>0</v>
      </c>
      <c r="BA328" s="203">
        <f t="shared" si="40"/>
        <v>0</v>
      </c>
      <c r="BB328" s="203">
        <f t="shared" si="40"/>
        <v>0</v>
      </c>
      <c r="BC328" s="203">
        <f t="shared" si="40"/>
        <v>0</v>
      </c>
      <c r="BD328" s="203">
        <f t="shared" si="40"/>
        <v>0</v>
      </c>
      <c r="BE328" s="203">
        <f t="shared" si="40"/>
        <v>0</v>
      </c>
      <c r="BF328" s="222">
        <f t="shared" si="40"/>
        <v>0</v>
      </c>
      <c r="BG328" s="218"/>
    </row>
    <row r="329" spans="1:59" ht="16.5" customHeight="1">
      <c r="A329" s="281"/>
      <c r="B329" s="217" t="s">
        <v>91</v>
      </c>
      <c r="C329" s="217" t="s">
        <v>92</v>
      </c>
      <c r="D329" s="205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23" t="s">
        <v>315</v>
      </c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K329" s="216"/>
      <c r="AL329" s="216"/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22"/>
      <c r="BG329" s="218"/>
    </row>
    <row r="330" spans="1:59" ht="14.25" customHeight="1">
      <c r="A330" s="282"/>
      <c r="B330" s="277" t="s">
        <v>302</v>
      </c>
      <c r="C330" s="277"/>
      <c r="D330" s="277"/>
      <c r="E330" s="203">
        <f aca="true" t="shared" si="41" ref="E330:X330">E259+E213+E245</f>
        <v>0</v>
      </c>
      <c r="F330" s="203">
        <f t="shared" si="41"/>
        <v>0</v>
      </c>
      <c r="G330" s="203">
        <f t="shared" si="41"/>
        <v>1</v>
      </c>
      <c r="H330" s="203">
        <f t="shared" si="41"/>
        <v>1</v>
      </c>
      <c r="I330" s="203">
        <f t="shared" si="41"/>
        <v>1</v>
      </c>
      <c r="J330" s="203">
        <f t="shared" si="41"/>
        <v>0</v>
      </c>
      <c r="K330" s="203">
        <f t="shared" si="41"/>
        <v>2</v>
      </c>
      <c r="L330" s="203">
        <f t="shared" si="41"/>
        <v>1</v>
      </c>
      <c r="M330" s="203">
        <f t="shared" si="41"/>
        <v>1</v>
      </c>
      <c r="N330" s="203">
        <f t="shared" si="41"/>
        <v>1</v>
      </c>
      <c r="O330" s="203">
        <f t="shared" si="41"/>
        <v>1</v>
      </c>
      <c r="P330" s="203">
        <f t="shared" si="41"/>
        <v>0</v>
      </c>
      <c r="Q330" s="203">
        <f t="shared" si="41"/>
        <v>0</v>
      </c>
      <c r="R330" s="203">
        <f t="shared" si="41"/>
        <v>0</v>
      </c>
      <c r="S330" s="203">
        <f t="shared" si="41"/>
        <v>1</v>
      </c>
      <c r="T330" s="203">
        <f t="shared" si="41"/>
        <v>0</v>
      </c>
      <c r="U330" s="203">
        <f t="shared" si="41"/>
        <v>1</v>
      </c>
      <c r="V330" s="203">
        <f t="shared" si="41"/>
        <v>2</v>
      </c>
      <c r="W330" s="203">
        <f t="shared" si="41"/>
        <v>0</v>
      </c>
      <c r="X330" s="203">
        <f t="shared" si="41"/>
        <v>0</v>
      </c>
      <c r="Y330" s="203">
        <f aca="true" t="shared" si="42" ref="Y330:BF330">Y259+Y213+Y245</f>
        <v>0</v>
      </c>
      <c r="Z330" s="203">
        <f t="shared" si="42"/>
        <v>0</v>
      </c>
      <c r="AA330" s="203">
        <f t="shared" si="42"/>
        <v>0</v>
      </c>
      <c r="AB330" s="203">
        <f t="shared" si="42"/>
        <v>0</v>
      </c>
      <c r="AC330" s="203">
        <f t="shared" si="42"/>
        <v>0</v>
      </c>
      <c r="AD330" s="203">
        <f t="shared" si="42"/>
        <v>0</v>
      </c>
      <c r="AE330" s="203">
        <f t="shared" si="42"/>
        <v>0</v>
      </c>
      <c r="AF330" s="203">
        <f t="shared" si="42"/>
        <v>0</v>
      </c>
      <c r="AG330" s="203">
        <f t="shared" si="42"/>
        <v>0</v>
      </c>
      <c r="AH330" s="203">
        <f t="shared" si="42"/>
        <v>0</v>
      </c>
      <c r="AI330" s="203">
        <f t="shared" si="42"/>
        <v>0</v>
      </c>
      <c r="AJ330" s="203">
        <f t="shared" si="42"/>
        <v>0</v>
      </c>
      <c r="AK330" s="203">
        <f t="shared" si="42"/>
        <v>0</v>
      </c>
      <c r="AL330" s="203">
        <f t="shared" si="42"/>
        <v>0</v>
      </c>
      <c r="AM330" s="203">
        <f t="shared" si="42"/>
        <v>0</v>
      </c>
      <c r="AN330" s="203">
        <f t="shared" si="42"/>
        <v>0</v>
      </c>
      <c r="AO330" s="203">
        <f t="shared" si="42"/>
        <v>0</v>
      </c>
      <c r="AP330" s="203">
        <f t="shared" si="42"/>
        <v>0</v>
      </c>
      <c r="AQ330" s="203">
        <f t="shared" si="42"/>
        <v>0</v>
      </c>
      <c r="AR330" s="203">
        <f t="shared" si="42"/>
        <v>0</v>
      </c>
      <c r="AS330" s="203">
        <f t="shared" si="42"/>
        <v>0</v>
      </c>
      <c r="AT330" s="203">
        <f t="shared" si="42"/>
        <v>0</v>
      </c>
      <c r="AU330" s="203">
        <f t="shared" si="42"/>
        <v>0</v>
      </c>
      <c r="AV330" s="203">
        <f t="shared" si="42"/>
        <v>0</v>
      </c>
      <c r="AW330" s="203">
        <f t="shared" si="42"/>
        <v>0</v>
      </c>
      <c r="AX330" s="203">
        <f t="shared" si="42"/>
        <v>0</v>
      </c>
      <c r="AY330" s="203">
        <f t="shared" si="42"/>
        <v>0</v>
      </c>
      <c r="AZ330" s="203">
        <f t="shared" si="42"/>
        <v>0</v>
      </c>
      <c r="BA330" s="203">
        <f t="shared" si="42"/>
        <v>0</v>
      </c>
      <c r="BB330" s="203">
        <f t="shared" si="42"/>
        <v>0</v>
      </c>
      <c r="BC330" s="203">
        <f t="shared" si="42"/>
        <v>0</v>
      </c>
      <c r="BD330" s="203">
        <f t="shared" si="42"/>
        <v>0</v>
      </c>
      <c r="BE330" s="203">
        <f t="shared" si="42"/>
        <v>0</v>
      </c>
      <c r="BF330" s="222">
        <f t="shared" si="42"/>
        <v>13</v>
      </c>
      <c r="BG330" s="218" t="s">
        <v>309</v>
      </c>
    </row>
    <row r="331" spans="1:59" ht="15.75" hidden="1">
      <c r="A331" s="190"/>
      <c r="B331" s="285" t="s">
        <v>184</v>
      </c>
      <c r="C331" s="285"/>
      <c r="D331" s="285"/>
      <c r="E331" s="203">
        <f aca="true" t="shared" si="43" ref="E331:BE331">E328+E330</f>
        <v>0</v>
      </c>
      <c r="F331" s="203">
        <f t="shared" si="43"/>
        <v>0</v>
      </c>
      <c r="G331" s="203" t="e">
        <f t="shared" si="43"/>
        <v>#VALUE!</v>
      </c>
      <c r="H331" s="203" t="e">
        <f t="shared" si="43"/>
        <v>#VALUE!</v>
      </c>
      <c r="I331" s="203" t="e">
        <f t="shared" si="43"/>
        <v>#VALUE!</v>
      </c>
      <c r="J331" s="203">
        <f t="shared" si="43"/>
        <v>0</v>
      </c>
      <c r="K331" s="203" t="e">
        <f t="shared" si="43"/>
        <v>#VALUE!</v>
      </c>
      <c r="L331" s="203" t="e">
        <f t="shared" si="43"/>
        <v>#VALUE!</v>
      </c>
      <c r="M331" s="203" t="e">
        <f t="shared" si="43"/>
        <v>#VALUE!</v>
      </c>
      <c r="N331" s="203" t="e">
        <f t="shared" si="43"/>
        <v>#VALUE!</v>
      </c>
      <c r="O331" s="203" t="e">
        <f t="shared" si="43"/>
        <v>#VALUE!</v>
      </c>
      <c r="P331" s="203">
        <f t="shared" si="43"/>
        <v>0</v>
      </c>
      <c r="Q331" s="203">
        <f t="shared" si="43"/>
        <v>0</v>
      </c>
      <c r="R331" s="203">
        <f t="shared" si="43"/>
        <v>0</v>
      </c>
      <c r="S331" s="203" t="e">
        <f t="shared" si="43"/>
        <v>#VALUE!</v>
      </c>
      <c r="T331" s="203">
        <f t="shared" si="43"/>
        <v>0</v>
      </c>
      <c r="U331" s="203" t="e">
        <f t="shared" si="43"/>
        <v>#VALUE!</v>
      </c>
      <c r="V331" s="203" t="e">
        <f t="shared" si="43"/>
        <v>#VALUE!</v>
      </c>
      <c r="W331" s="203">
        <f t="shared" si="43"/>
        <v>0</v>
      </c>
      <c r="X331" s="203">
        <f t="shared" si="43"/>
        <v>0</v>
      </c>
      <c r="Y331" s="203">
        <f t="shared" si="43"/>
        <v>0</v>
      </c>
      <c r="Z331" s="203">
        <f t="shared" si="43"/>
        <v>0</v>
      </c>
      <c r="AA331" s="203">
        <f t="shared" si="43"/>
        <v>0</v>
      </c>
      <c r="AB331" s="203">
        <f t="shared" si="43"/>
        <v>0</v>
      </c>
      <c r="AC331" s="203">
        <f t="shared" si="43"/>
        <v>0</v>
      </c>
      <c r="AD331" s="203">
        <f t="shared" si="43"/>
        <v>0</v>
      </c>
      <c r="AE331" s="203">
        <f t="shared" si="43"/>
        <v>0</v>
      </c>
      <c r="AF331" s="203">
        <f t="shared" si="43"/>
        <v>0</v>
      </c>
      <c r="AG331" s="203">
        <f t="shared" si="43"/>
        <v>0</v>
      </c>
      <c r="AH331" s="203">
        <f t="shared" si="43"/>
        <v>0</v>
      </c>
      <c r="AI331" s="203">
        <f t="shared" si="43"/>
        <v>0</v>
      </c>
      <c r="AJ331" s="203">
        <f t="shared" si="43"/>
        <v>0</v>
      </c>
      <c r="AK331" s="203">
        <f t="shared" si="43"/>
        <v>0</v>
      </c>
      <c r="AL331" s="203">
        <f t="shared" si="43"/>
        <v>0</v>
      </c>
      <c r="AM331" s="203">
        <f t="shared" si="43"/>
        <v>0</v>
      </c>
      <c r="AN331" s="203">
        <f t="shared" si="43"/>
        <v>0</v>
      </c>
      <c r="AO331" s="203">
        <f t="shared" si="43"/>
        <v>0</v>
      </c>
      <c r="AP331" s="203">
        <f t="shared" si="43"/>
        <v>0</v>
      </c>
      <c r="AQ331" s="203">
        <f t="shared" si="43"/>
        <v>0</v>
      </c>
      <c r="AR331" s="203">
        <f t="shared" si="43"/>
        <v>0</v>
      </c>
      <c r="AS331" s="203">
        <f t="shared" si="43"/>
        <v>0</v>
      </c>
      <c r="AT331" s="203">
        <f t="shared" si="43"/>
        <v>0</v>
      </c>
      <c r="AU331" s="203">
        <f t="shared" si="43"/>
        <v>0</v>
      </c>
      <c r="AV331" s="203">
        <f t="shared" si="43"/>
        <v>0</v>
      </c>
      <c r="AW331" s="203">
        <f t="shared" si="43"/>
        <v>0</v>
      </c>
      <c r="AX331" s="203">
        <f t="shared" si="43"/>
        <v>0</v>
      </c>
      <c r="AY331" s="203">
        <f t="shared" si="43"/>
        <v>0</v>
      </c>
      <c r="AZ331" s="203">
        <f t="shared" si="43"/>
        <v>0</v>
      </c>
      <c r="BA331" s="203">
        <f t="shared" si="43"/>
        <v>0</v>
      </c>
      <c r="BB331" s="203">
        <f t="shared" si="43"/>
        <v>0</v>
      </c>
      <c r="BC331" s="203">
        <f t="shared" si="43"/>
        <v>0</v>
      </c>
      <c r="BD331" s="203">
        <f t="shared" si="43"/>
        <v>0</v>
      </c>
      <c r="BE331" s="203">
        <f t="shared" si="43"/>
        <v>0</v>
      </c>
      <c r="BF331" s="220" t="e">
        <f>SUM(E331:BE331)</f>
        <v>#VALUE!</v>
      </c>
      <c r="BG331" s="218"/>
    </row>
  </sheetData>
  <sheetProtection/>
  <mergeCells count="359">
    <mergeCell ref="B320:B321"/>
    <mergeCell ref="C320:C321"/>
    <mergeCell ref="B330:D330"/>
    <mergeCell ref="B331:D331"/>
    <mergeCell ref="B322:B323"/>
    <mergeCell ref="C322:C323"/>
    <mergeCell ref="B324:B325"/>
    <mergeCell ref="C324:C325"/>
    <mergeCell ref="B326:B327"/>
    <mergeCell ref="C326:C327"/>
    <mergeCell ref="B314:B315"/>
    <mergeCell ref="C314:C315"/>
    <mergeCell ref="B316:B317"/>
    <mergeCell ref="C316:C317"/>
    <mergeCell ref="B318:B319"/>
    <mergeCell ref="C318:C319"/>
    <mergeCell ref="B308:B309"/>
    <mergeCell ref="C308:C309"/>
    <mergeCell ref="B310:B311"/>
    <mergeCell ref="C310:C311"/>
    <mergeCell ref="B312:B313"/>
    <mergeCell ref="C312:C313"/>
    <mergeCell ref="B302:B303"/>
    <mergeCell ref="C302:C303"/>
    <mergeCell ref="B304:B305"/>
    <mergeCell ref="C304:C305"/>
    <mergeCell ref="B306:B307"/>
    <mergeCell ref="C306:C307"/>
    <mergeCell ref="B296:B297"/>
    <mergeCell ref="C296:C297"/>
    <mergeCell ref="B298:B299"/>
    <mergeCell ref="C298:C299"/>
    <mergeCell ref="B300:B301"/>
    <mergeCell ref="C300:C301"/>
    <mergeCell ref="B290:B291"/>
    <mergeCell ref="C290:C291"/>
    <mergeCell ref="B292:B293"/>
    <mergeCell ref="C292:C293"/>
    <mergeCell ref="B294:B295"/>
    <mergeCell ref="C294:C295"/>
    <mergeCell ref="B284:B285"/>
    <mergeCell ref="C284:C285"/>
    <mergeCell ref="B286:B287"/>
    <mergeCell ref="C286:C287"/>
    <mergeCell ref="B288:B289"/>
    <mergeCell ref="C288:C289"/>
    <mergeCell ref="B278:B279"/>
    <mergeCell ref="C278:C279"/>
    <mergeCell ref="B280:B281"/>
    <mergeCell ref="C280:C281"/>
    <mergeCell ref="B282:B283"/>
    <mergeCell ref="C282:C283"/>
    <mergeCell ref="B272:B273"/>
    <mergeCell ref="C272:C273"/>
    <mergeCell ref="B274:B275"/>
    <mergeCell ref="C274:C275"/>
    <mergeCell ref="B276:B277"/>
    <mergeCell ref="C276:C277"/>
    <mergeCell ref="B266:B267"/>
    <mergeCell ref="C266:C267"/>
    <mergeCell ref="B268:B269"/>
    <mergeCell ref="C268:C269"/>
    <mergeCell ref="B270:B271"/>
    <mergeCell ref="C270:C271"/>
    <mergeCell ref="B260:B261"/>
    <mergeCell ref="C260:C261"/>
    <mergeCell ref="B262:B263"/>
    <mergeCell ref="C262:C263"/>
    <mergeCell ref="B264:B265"/>
    <mergeCell ref="C264:C265"/>
    <mergeCell ref="B254:B255"/>
    <mergeCell ref="C254:C255"/>
    <mergeCell ref="B256:B257"/>
    <mergeCell ref="C256:C257"/>
    <mergeCell ref="B258:B259"/>
    <mergeCell ref="C258:C259"/>
    <mergeCell ref="B248:B249"/>
    <mergeCell ref="C248:C249"/>
    <mergeCell ref="B250:B251"/>
    <mergeCell ref="C250:C251"/>
    <mergeCell ref="B252:B253"/>
    <mergeCell ref="C252:C253"/>
    <mergeCell ref="B242:B243"/>
    <mergeCell ref="C242:C243"/>
    <mergeCell ref="B244:B245"/>
    <mergeCell ref="C244:C245"/>
    <mergeCell ref="B246:B247"/>
    <mergeCell ref="C246:C247"/>
    <mergeCell ref="B236:B237"/>
    <mergeCell ref="C236:C237"/>
    <mergeCell ref="B238:B239"/>
    <mergeCell ref="C238:C239"/>
    <mergeCell ref="B240:B241"/>
    <mergeCell ref="C240:C241"/>
    <mergeCell ref="B230:B231"/>
    <mergeCell ref="C230:C231"/>
    <mergeCell ref="B232:B233"/>
    <mergeCell ref="C232:C233"/>
    <mergeCell ref="B234:B235"/>
    <mergeCell ref="C234:C235"/>
    <mergeCell ref="B224:B225"/>
    <mergeCell ref="C224:C225"/>
    <mergeCell ref="B226:B227"/>
    <mergeCell ref="C226:C227"/>
    <mergeCell ref="B228:B229"/>
    <mergeCell ref="C228:C229"/>
    <mergeCell ref="B218:B219"/>
    <mergeCell ref="C218:C219"/>
    <mergeCell ref="B220:B221"/>
    <mergeCell ref="C220:C221"/>
    <mergeCell ref="B222:B223"/>
    <mergeCell ref="C222:C223"/>
    <mergeCell ref="AW207:AZ207"/>
    <mergeCell ref="BB207:BD207"/>
    <mergeCell ref="BF207:BF211"/>
    <mergeCell ref="E208:BE208"/>
    <mergeCell ref="E210:BE210"/>
    <mergeCell ref="A212:A330"/>
    <mergeCell ref="B212:B213"/>
    <mergeCell ref="C212:C213"/>
    <mergeCell ref="B216:B217"/>
    <mergeCell ref="C216:C217"/>
    <mergeCell ref="J207:M207"/>
    <mergeCell ref="O207:Q207"/>
    <mergeCell ref="AB207:AD207"/>
    <mergeCell ref="AF207:AH207"/>
    <mergeCell ref="AJ207:AM207"/>
    <mergeCell ref="AS207:AU207"/>
    <mergeCell ref="B194:B195"/>
    <mergeCell ref="C194:C195"/>
    <mergeCell ref="B197:D197"/>
    <mergeCell ref="B198:D198"/>
    <mergeCell ref="A204:C204"/>
    <mergeCell ref="A207:A211"/>
    <mergeCell ref="B207:B211"/>
    <mergeCell ref="C207:C211"/>
    <mergeCell ref="D207:D211"/>
    <mergeCell ref="B188:B189"/>
    <mergeCell ref="C188:C189"/>
    <mergeCell ref="B190:B191"/>
    <mergeCell ref="C190:C191"/>
    <mergeCell ref="B192:B193"/>
    <mergeCell ref="C192:C193"/>
    <mergeCell ref="B182:B183"/>
    <mergeCell ref="C182:C183"/>
    <mergeCell ref="B184:B185"/>
    <mergeCell ref="C184:C185"/>
    <mergeCell ref="B186:B187"/>
    <mergeCell ref="C186:C187"/>
    <mergeCell ref="B176:B177"/>
    <mergeCell ref="C176:C177"/>
    <mergeCell ref="B178:B179"/>
    <mergeCell ref="C178:C179"/>
    <mergeCell ref="B180:B181"/>
    <mergeCell ref="C180:C181"/>
    <mergeCell ref="B170:B171"/>
    <mergeCell ref="C170:C171"/>
    <mergeCell ref="B172:B173"/>
    <mergeCell ref="C172:C173"/>
    <mergeCell ref="B174:B175"/>
    <mergeCell ref="C174:C175"/>
    <mergeCell ref="B164:B165"/>
    <mergeCell ref="C164:C165"/>
    <mergeCell ref="B166:B167"/>
    <mergeCell ref="C166:C167"/>
    <mergeCell ref="B168:B169"/>
    <mergeCell ref="C168:C169"/>
    <mergeCell ref="B158:B159"/>
    <mergeCell ref="C158:C159"/>
    <mergeCell ref="B160:B161"/>
    <mergeCell ref="C160:C161"/>
    <mergeCell ref="B162:B163"/>
    <mergeCell ref="C162:C163"/>
    <mergeCell ref="B152:B153"/>
    <mergeCell ref="C152:C153"/>
    <mergeCell ref="B154:B155"/>
    <mergeCell ref="C154:C155"/>
    <mergeCell ref="B156:B157"/>
    <mergeCell ref="C156:C157"/>
    <mergeCell ref="B146:B147"/>
    <mergeCell ref="C146:C147"/>
    <mergeCell ref="B148:B149"/>
    <mergeCell ref="C148:C149"/>
    <mergeCell ref="B150:B151"/>
    <mergeCell ref="C150:C151"/>
    <mergeCell ref="B140:B141"/>
    <mergeCell ref="C140:C141"/>
    <mergeCell ref="B142:B143"/>
    <mergeCell ref="C142:C143"/>
    <mergeCell ref="B144:B145"/>
    <mergeCell ref="C144:C145"/>
    <mergeCell ref="B134:B135"/>
    <mergeCell ref="C134:C135"/>
    <mergeCell ref="B136:B137"/>
    <mergeCell ref="C136:C137"/>
    <mergeCell ref="B138:B139"/>
    <mergeCell ref="C138:C139"/>
    <mergeCell ref="B128:B129"/>
    <mergeCell ref="C128:C129"/>
    <mergeCell ref="B130:B131"/>
    <mergeCell ref="C130:C131"/>
    <mergeCell ref="B132:B133"/>
    <mergeCell ref="C132:C133"/>
    <mergeCell ref="B122:B123"/>
    <mergeCell ref="C122:C123"/>
    <mergeCell ref="B124:B125"/>
    <mergeCell ref="C124:C125"/>
    <mergeCell ref="B126:B127"/>
    <mergeCell ref="C126:C127"/>
    <mergeCell ref="B116:B117"/>
    <mergeCell ref="C116:C117"/>
    <mergeCell ref="B118:B119"/>
    <mergeCell ref="C118:C119"/>
    <mergeCell ref="B120:B121"/>
    <mergeCell ref="C120:C121"/>
    <mergeCell ref="B110:B111"/>
    <mergeCell ref="C110:C111"/>
    <mergeCell ref="B112:B113"/>
    <mergeCell ref="C112:C113"/>
    <mergeCell ref="B114:B115"/>
    <mergeCell ref="C114:C115"/>
    <mergeCell ref="B104:B105"/>
    <mergeCell ref="C104:C105"/>
    <mergeCell ref="B106:B107"/>
    <mergeCell ref="C106:C107"/>
    <mergeCell ref="B108:B109"/>
    <mergeCell ref="C108:C109"/>
    <mergeCell ref="B98:B99"/>
    <mergeCell ref="C98:C99"/>
    <mergeCell ref="B100:B101"/>
    <mergeCell ref="C100:C101"/>
    <mergeCell ref="B102:B103"/>
    <mergeCell ref="C102:C103"/>
    <mergeCell ref="B92:B93"/>
    <mergeCell ref="C92:C93"/>
    <mergeCell ref="B94:B95"/>
    <mergeCell ref="C94:C95"/>
    <mergeCell ref="B96:B97"/>
    <mergeCell ref="C96:C97"/>
    <mergeCell ref="C84:C85"/>
    <mergeCell ref="B86:B87"/>
    <mergeCell ref="C86:C87"/>
    <mergeCell ref="B88:B89"/>
    <mergeCell ref="C88:C89"/>
    <mergeCell ref="B90:B91"/>
    <mergeCell ref="C90:C91"/>
    <mergeCell ref="BB75:BD75"/>
    <mergeCell ref="BF75:BF79"/>
    <mergeCell ref="E76:BE76"/>
    <mergeCell ref="E78:BE78"/>
    <mergeCell ref="A80:A197"/>
    <mergeCell ref="B80:B81"/>
    <mergeCell ref="C80:C81"/>
    <mergeCell ref="B82:B83"/>
    <mergeCell ref="C82:C83"/>
    <mergeCell ref="B84:B85"/>
    <mergeCell ref="O75:Q75"/>
    <mergeCell ref="AB75:AD75"/>
    <mergeCell ref="AF75:AH75"/>
    <mergeCell ref="AJ75:AM75"/>
    <mergeCell ref="AS75:AU75"/>
    <mergeCell ref="AW75:AZ75"/>
    <mergeCell ref="B65:D65"/>
    <mergeCell ref="B66:D66"/>
    <mergeCell ref="B67:D67"/>
    <mergeCell ref="A73:C73"/>
    <mergeCell ref="A75:A79"/>
    <mergeCell ref="B75:B79"/>
    <mergeCell ref="C75:C79"/>
    <mergeCell ref="D75:D79"/>
    <mergeCell ref="A7:A67"/>
    <mergeCell ref="B7:B8"/>
    <mergeCell ref="B59:B60"/>
    <mergeCell ref="C59:C60"/>
    <mergeCell ref="B61:B62"/>
    <mergeCell ref="C61:C62"/>
    <mergeCell ref="B63:B64"/>
    <mergeCell ref="C63:C64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B15:B16"/>
    <mergeCell ref="C7:C8"/>
    <mergeCell ref="B9:B10"/>
    <mergeCell ref="C9:C10"/>
    <mergeCell ref="B11:B12"/>
    <mergeCell ref="C11:C12"/>
    <mergeCell ref="B13:B14"/>
    <mergeCell ref="C13:C14"/>
    <mergeCell ref="BG2:BG6"/>
    <mergeCell ref="E3:BE3"/>
    <mergeCell ref="E5:BE5"/>
    <mergeCell ref="O2:Q2"/>
    <mergeCell ref="S2:U2"/>
    <mergeCell ref="W2:Z2"/>
    <mergeCell ref="AJ2:AM2"/>
    <mergeCell ref="AB2:AD2"/>
    <mergeCell ref="AS2:AU2"/>
    <mergeCell ref="AW2:AZ2"/>
    <mergeCell ref="BB2:BD2"/>
    <mergeCell ref="BF2:BF6"/>
    <mergeCell ref="E1:L1"/>
    <mergeCell ref="A2:A6"/>
    <mergeCell ref="B2:B6"/>
    <mergeCell ref="C2:C6"/>
    <mergeCell ref="D2:D6"/>
    <mergeCell ref="F2:H2"/>
    <mergeCell ref="J2:M2"/>
    <mergeCell ref="AF2:AH2"/>
    <mergeCell ref="AO2:AQ2"/>
    <mergeCell ref="F75:H75"/>
    <mergeCell ref="S75:U75"/>
    <mergeCell ref="W75:Z75"/>
    <mergeCell ref="AO75:AQ75"/>
    <mergeCell ref="F207:H207"/>
    <mergeCell ref="S207:U207"/>
    <mergeCell ref="W207:Z207"/>
    <mergeCell ref="AO207:AQ207"/>
    <mergeCell ref="J75:M75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38" r:id="rId1"/>
  <rowBreaks count="4" manualBreakCount="4">
    <brk id="72" max="58" man="1"/>
    <brk id="127" max="58" man="1"/>
    <brk id="200" max="58" man="1"/>
    <brk id="269" max="58" man="1"/>
  </rowBreaks>
  <colBreaks count="1" manualBreakCount="1">
    <brk id="24" max="3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G331"/>
  <sheetViews>
    <sheetView view="pageBreakPreview" zoomScale="85" zoomScaleSheetLayoutView="85" zoomScalePageLayoutView="0" workbookViewId="0" topLeftCell="A1">
      <pane ySplit="6315" topLeftCell="A65" activePane="topLeft" state="split"/>
      <selection pane="topLeft" activeCell="D64" sqref="D64"/>
      <selection pane="bottomLeft" activeCell="B65" sqref="B65:D65"/>
      <selection pane="topLeft" activeCell="E208" sqref="E208:BE208"/>
    </sheetView>
  </sheetViews>
  <sheetFormatPr defaultColWidth="9.140625" defaultRowHeight="15"/>
  <cols>
    <col min="1" max="1" width="7.140625" style="65" customWidth="1"/>
    <col min="2" max="2" width="12.00390625" style="65" customWidth="1"/>
    <col min="3" max="3" width="52.00390625" style="65" customWidth="1"/>
    <col min="4" max="4" width="9.140625" style="182" customWidth="1"/>
    <col min="5" max="57" width="5.7109375" style="65" customWidth="1"/>
    <col min="58" max="58" width="5.7109375" style="183" customWidth="1"/>
    <col min="59" max="16384" width="9.140625" style="65" customWidth="1"/>
  </cols>
  <sheetData>
    <row r="1" spans="1:12" ht="26.25" customHeight="1">
      <c r="A1" s="179" t="s">
        <v>225</v>
      </c>
      <c r="B1" s="180" t="s">
        <v>224</v>
      </c>
      <c r="C1" s="181"/>
      <c r="E1" s="253" t="s">
        <v>187</v>
      </c>
      <c r="F1" s="253"/>
      <c r="G1" s="253"/>
      <c r="H1" s="253"/>
      <c r="I1" s="253"/>
      <c r="J1" s="253"/>
      <c r="K1" s="253"/>
      <c r="L1" s="253"/>
    </row>
    <row r="2" spans="1:58" ht="83.25" customHeight="1">
      <c r="A2" s="254" t="s">
        <v>156</v>
      </c>
      <c r="B2" s="254" t="s">
        <v>0</v>
      </c>
      <c r="C2" s="254" t="s">
        <v>157</v>
      </c>
      <c r="D2" s="255" t="s">
        <v>158</v>
      </c>
      <c r="E2" s="184" t="s">
        <v>317</v>
      </c>
      <c r="F2" s="251" t="s">
        <v>159</v>
      </c>
      <c r="G2" s="251"/>
      <c r="H2" s="251"/>
      <c r="I2" s="184" t="s">
        <v>318</v>
      </c>
      <c r="J2" s="251" t="s">
        <v>160</v>
      </c>
      <c r="K2" s="251"/>
      <c r="L2" s="251"/>
      <c r="M2" s="251"/>
      <c r="N2" s="184" t="s">
        <v>319</v>
      </c>
      <c r="O2" s="251" t="s">
        <v>161</v>
      </c>
      <c r="P2" s="251"/>
      <c r="Q2" s="251"/>
      <c r="R2" s="184" t="s">
        <v>320</v>
      </c>
      <c r="S2" s="251" t="s">
        <v>162</v>
      </c>
      <c r="T2" s="251"/>
      <c r="U2" s="251"/>
      <c r="V2" s="184" t="s">
        <v>321</v>
      </c>
      <c r="W2" s="251" t="s">
        <v>163</v>
      </c>
      <c r="X2" s="251"/>
      <c r="Y2" s="251"/>
      <c r="Z2" s="251"/>
      <c r="AA2" s="184" t="s">
        <v>322</v>
      </c>
      <c r="AB2" s="251" t="s">
        <v>164</v>
      </c>
      <c r="AC2" s="251"/>
      <c r="AD2" s="251"/>
      <c r="AE2" s="184" t="s">
        <v>323</v>
      </c>
      <c r="AF2" s="251" t="s">
        <v>165</v>
      </c>
      <c r="AG2" s="251"/>
      <c r="AH2" s="251"/>
      <c r="AI2" s="184" t="s">
        <v>324</v>
      </c>
      <c r="AJ2" s="251" t="s">
        <v>166</v>
      </c>
      <c r="AK2" s="251"/>
      <c r="AL2" s="251"/>
      <c r="AM2" s="251"/>
      <c r="AN2" s="184" t="s">
        <v>325</v>
      </c>
      <c r="AO2" s="251" t="s">
        <v>167</v>
      </c>
      <c r="AP2" s="251"/>
      <c r="AQ2" s="251"/>
      <c r="AR2" s="184" t="s">
        <v>326</v>
      </c>
      <c r="AS2" s="251" t="s">
        <v>168</v>
      </c>
      <c r="AT2" s="251"/>
      <c r="AU2" s="251"/>
      <c r="AV2" s="184" t="s">
        <v>327</v>
      </c>
      <c r="AW2" s="251" t="s">
        <v>169</v>
      </c>
      <c r="AX2" s="251"/>
      <c r="AY2" s="251"/>
      <c r="AZ2" s="251"/>
      <c r="BA2" s="184" t="s">
        <v>328</v>
      </c>
      <c r="BB2" s="251" t="s">
        <v>170</v>
      </c>
      <c r="BC2" s="251"/>
      <c r="BD2" s="251"/>
      <c r="BE2" s="184" t="s">
        <v>329</v>
      </c>
      <c r="BF2" s="294" t="s">
        <v>186</v>
      </c>
    </row>
    <row r="3" spans="1:58" s="185" customFormat="1" ht="19.5" customHeight="1">
      <c r="A3" s="254"/>
      <c r="B3" s="254"/>
      <c r="C3" s="254"/>
      <c r="D3" s="255"/>
      <c r="E3" s="256" t="s">
        <v>171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94"/>
    </row>
    <row r="4" spans="1:58" ht="22.5" customHeight="1">
      <c r="A4" s="254"/>
      <c r="B4" s="254"/>
      <c r="C4" s="254"/>
      <c r="D4" s="255"/>
      <c r="E4" s="186">
        <v>36</v>
      </c>
      <c r="F4" s="186">
        <v>37</v>
      </c>
      <c r="G4" s="186">
        <v>38</v>
      </c>
      <c r="H4" s="186">
        <v>39</v>
      </c>
      <c r="I4" s="186">
        <v>40</v>
      </c>
      <c r="J4" s="186">
        <v>41</v>
      </c>
      <c r="K4" s="186">
        <v>42</v>
      </c>
      <c r="L4" s="186">
        <v>43</v>
      </c>
      <c r="M4" s="186">
        <v>44</v>
      </c>
      <c r="N4" s="186">
        <v>45</v>
      </c>
      <c r="O4" s="186">
        <v>46</v>
      </c>
      <c r="P4" s="186">
        <v>47</v>
      </c>
      <c r="Q4" s="186">
        <v>48</v>
      </c>
      <c r="R4" s="186">
        <v>49</v>
      </c>
      <c r="S4" s="186">
        <v>50</v>
      </c>
      <c r="T4" s="186">
        <v>51</v>
      </c>
      <c r="U4" s="186">
        <v>52</v>
      </c>
      <c r="V4" s="186">
        <v>53</v>
      </c>
      <c r="W4" s="186">
        <v>1</v>
      </c>
      <c r="X4" s="186">
        <v>2</v>
      </c>
      <c r="Y4" s="186">
        <v>3</v>
      </c>
      <c r="Z4" s="186">
        <v>4</v>
      </c>
      <c r="AA4" s="186">
        <v>5</v>
      </c>
      <c r="AB4" s="186">
        <v>6</v>
      </c>
      <c r="AC4" s="186">
        <v>7</v>
      </c>
      <c r="AD4" s="186">
        <v>8</v>
      </c>
      <c r="AE4" s="186">
        <v>9</v>
      </c>
      <c r="AF4" s="186">
        <v>10</v>
      </c>
      <c r="AG4" s="186">
        <v>11</v>
      </c>
      <c r="AH4" s="186">
        <v>12</v>
      </c>
      <c r="AI4" s="186">
        <v>13</v>
      </c>
      <c r="AJ4" s="186">
        <v>14</v>
      </c>
      <c r="AK4" s="186">
        <v>15</v>
      </c>
      <c r="AL4" s="186">
        <v>16</v>
      </c>
      <c r="AM4" s="186">
        <v>17</v>
      </c>
      <c r="AN4" s="186">
        <v>18</v>
      </c>
      <c r="AO4" s="186">
        <v>19</v>
      </c>
      <c r="AP4" s="186">
        <v>20</v>
      </c>
      <c r="AQ4" s="186">
        <v>21</v>
      </c>
      <c r="AR4" s="186">
        <v>22</v>
      </c>
      <c r="AS4" s="186">
        <v>23</v>
      </c>
      <c r="AT4" s="186">
        <v>24</v>
      </c>
      <c r="AU4" s="186">
        <v>25</v>
      </c>
      <c r="AV4" s="186">
        <v>26</v>
      </c>
      <c r="AW4" s="186">
        <v>27</v>
      </c>
      <c r="AX4" s="186">
        <v>28</v>
      </c>
      <c r="AY4" s="186">
        <v>29</v>
      </c>
      <c r="AZ4" s="186">
        <v>30</v>
      </c>
      <c r="BA4" s="186">
        <v>31</v>
      </c>
      <c r="BB4" s="186">
        <v>32</v>
      </c>
      <c r="BC4" s="186">
        <v>33</v>
      </c>
      <c r="BD4" s="186">
        <v>34</v>
      </c>
      <c r="BE4" s="186">
        <v>35</v>
      </c>
      <c r="BF4" s="294"/>
    </row>
    <row r="5" spans="1:58" ht="15.75">
      <c r="A5" s="254"/>
      <c r="B5" s="254"/>
      <c r="C5" s="254"/>
      <c r="D5" s="255"/>
      <c r="E5" s="257" t="s">
        <v>185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94"/>
    </row>
    <row r="6" spans="1:58" ht="17.25">
      <c r="A6" s="254"/>
      <c r="B6" s="254"/>
      <c r="C6" s="254"/>
      <c r="D6" s="255"/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186">
        <v>7</v>
      </c>
      <c r="L6" s="186">
        <v>8</v>
      </c>
      <c r="M6" s="186">
        <v>9</v>
      </c>
      <c r="N6" s="186">
        <v>10</v>
      </c>
      <c r="O6" s="186">
        <v>11</v>
      </c>
      <c r="P6" s="186">
        <v>12</v>
      </c>
      <c r="Q6" s="186">
        <v>13</v>
      </c>
      <c r="R6" s="186">
        <v>14</v>
      </c>
      <c r="S6" s="186">
        <v>15</v>
      </c>
      <c r="T6" s="186">
        <v>16</v>
      </c>
      <c r="U6" s="186">
        <v>17</v>
      </c>
      <c r="V6" s="186">
        <v>18</v>
      </c>
      <c r="W6" s="186">
        <v>19</v>
      </c>
      <c r="X6" s="186">
        <v>20</v>
      </c>
      <c r="Y6" s="186">
        <v>21</v>
      </c>
      <c r="Z6" s="186">
        <v>22</v>
      </c>
      <c r="AA6" s="186">
        <v>23</v>
      </c>
      <c r="AB6" s="186">
        <v>24</v>
      </c>
      <c r="AC6" s="186">
        <v>25</v>
      </c>
      <c r="AD6" s="186">
        <v>26</v>
      </c>
      <c r="AE6" s="186">
        <v>27</v>
      </c>
      <c r="AF6" s="186">
        <v>28</v>
      </c>
      <c r="AG6" s="186">
        <v>29</v>
      </c>
      <c r="AH6" s="186">
        <v>30</v>
      </c>
      <c r="AI6" s="186">
        <v>31</v>
      </c>
      <c r="AJ6" s="186">
        <v>32</v>
      </c>
      <c r="AK6" s="186">
        <v>33</v>
      </c>
      <c r="AL6" s="186">
        <v>34</v>
      </c>
      <c r="AM6" s="186">
        <v>35</v>
      </c>
      <c r="AN6" s="186">
        <v>36</v>
      </c>
      <c r="AO6" s="186">
        <v>37</v>
      </c>
      <c r="AP6" s="186">
        <v>38</v>
      </c>
      <c r="AQ6" s="186">
        <v>39</v>
      </c>
      <c r="AR6" s="186">
        <v>40</v>
      </c>
      <c r="AS6" s="186">
        <v>41</v>
      </c>
      <c r="AT6" s="186">
        <v>42</v>
      </c>
      <c r="AU6" s="186">
        <v>43</v>
      </c>
      <c r="AV6" s="186">
        <v>44</v>
      </c>
      <c r="AW6" s="186">
        <v>45</v>
      </c>
      <c r="AX6" s="186">
        <v>46</v>
      </c>
      <c r="AY6" s="186">
        <v>47</v>
      </c>
      <c r="AZ6" s="186">
        <v>48</v>
      </c>
      <c r="BA6" s="186">
        <v>49</v>
      </c>
      <c r="BB6" s="186">
        <v>50</v>
      </c>
      <c r="BC6" s="186">
        <v>51</v>
      </c>
      <c r="BD6" s="186">
        <v>52</v>
      </c>
      <c r="BE6" s="186">
        <v>53</v>
      </c>
      <c r="BF6" s="294"/>
    </row>
    <row r="7" spans="1:58" ht="18.75" customHeight="1">
      <c r="A7" s="278" t="s">
        <v>8</v>
      </c>
      <c r="B7" s="258" t="s">
        <v>172</v>
      </c>
      <c r="C7" s="258" t="s">
        <v>19</v>
      </c>
      <c r="D7" s="187" t="s">
        <v>173</v>
      </c>
      <c r="E7" s="209">
        <f>E9+E31</f>
        <v>35</v>
      </c>
      <c r="F7" s="209">
        <f aca="true" t="shared" si="0" ref="F7:U8">F9+F31</f>
        <v>35</v>
      </c>
      <c r="G7" s="209">
        <f t="shared" si="0"/>
        <v>35</v>
      </c>
      <c r="H7" s="209">
        <f t="shared" si="0"/>
        <v>35</v>
      </c>
      <c r="I7" s="209">
        <f t="shared" si="0"/>
        <v>35</v>
      </c>
      <c r="J7" s="209">
        <f t="shared" si="0"/>
        <v>35</v>
      </c>
      <c r="K7" s="209">
        <f t="shared" si="0"/>
        <v>35</v>
      </c>
      <c r="L7" s="209">
        <f t="shared" si="0"/>
        <v>35</v>
      </c>
      <c r="M7" s="209">
        <f t="shared" si="0"/>
        <v>35</v>
      </c>
      <c r="N7" s="209">
        <f t="shared" si="0"/>
        <v>35</v>
      </c>
      <c r="O7" s="209">
        <f t="shared" si="0"/>
        <v>35</v>
      </c>
      <c r="P7" s="209">
        <f t="shared" si="0"/>
        <v>35</v>
      </c>
      <c r="Q7" s="209">
        <f t="shared" si="0"/>
        <v>35</v>
      </c>
      <c r="R7" s="209">
        <f t="shared" si="0"/>
        <v>35</v>
      </c>
      <c r="S7" s="209">
        <f t="shared" si="0"/>
        <v>35</v>
      </c>
      <c r="T7" s="209">
        <f t="shared" si="0"/>
        <v>35</v>
      </c>
      <c r="U7" s="209">
        <f t="shared" si="0"/>
        <v>35</v>
      </c>
      <c r="V7" s="209">
        <f>V9+V31</f>
        <v>0</v>
      </c>
      <c r="W7" s="209">
        <f>W9+W31</f>
        <v>0</v>
      </c>
      <c r="X7" s="209">
        <f aca="true" t="shared" si="1" ref="X7:BE8">X9+X31</f>
        <v>0</v>
      </c>
      <c r="Y7" s="209">
        <f t="shared" si="1"/>
        <v>29</v>
      </c>
      <c r="Z7" s="209">
        <f t="shared" si="1"/>
        <v>28</v>
      </c>
      <c r="AA7" s="209">
        <f t="shared" si="1"/>
        <v>29</v>
      </c>
      <c r="AB7" s="209">
        <f t="shared" si="1"/>
        <v>28</v>
      </c>
      <c r="AC7" s="209">
        <f t="shared" si="1"/>
        <v>29</v>
      </c>
      <c r="AD7" s="209">
        <f t="shared" si="1"/>
        <v>28</v>
      </c>
      <c r="AE7" s="209">
        <f t="shared" si="1"/>
        <v>29</v>
      </c>
      <c r="AF7" s="209">
        <f t="shared" si="1"/>
        <v>27</v>
      </c>
      <c r="AG7" s="209">
        <f t="shared" si="1"/>
        <v>29</v>
      </c>
      <c r="AH7" s="209">
        <f t="shared" si="1"/>
        <v>27</v>
      </c>
      <c r="AI7" s="209">
        <f t="shared" si="1"/>
        <v>29</v>
      </c>
      <c r="AJ7" s="209">
        <f t="shared" si="1"/>
        <v>27</v>
      </c>
      <c r="AK7" s="209">
        <f t="shared" si="1"/>
        <v>28</v>
      </c>
      <c r="AL7" s="209">
        <f t="shared" si="1"/>
        <v>27</v>
      </c>
      <c r="AM7" s="209">
        <f t="shared" si="1"/>
        <v>29</v>
      </c>
      <c r="AN7" s="209">
        <f t="shared" si="1"/>
        <v>28</v>
      </c>
      <c r="AO7" s="209">
        <f t="shared" si="1"/>
        <v>29</v>
      </c>
      <c r="AP7" s="209">
        <f t="shared" si="1"/>
        <v>29</v>
      </c>
      <c r="AQ7" s="209">
        <f t="shared" si="1"/>
        <v>29</v>
      </c>
      <c r="AR7" s="209">
        <f t="shared" si="1"/>
        <v>29</v>
      </c>
      <c r="AS7" s="209">
        <f t="shared" si="1"/>
        <v>29</v>
      </c>
      <c r="AT7" s="209">
        <f t="shared" si="1"/>
        <v>29</v>
      </c>
      <c r="AU7" s="209">
        <f t="shared" si="1"/>
        <v>29</v>
      </c>
      <c r="AV7" s="209">
        <f t="shared" si="1"/>
        <v>28</v>
      </c>
      <c r="AW7" s="209">
        <f t="shared" si="1"/>
        <v>0</v>
      </c>
      <c r="AX7" s="209">
        <f t="shared" si="1"/>
        <v>0</v>
      </c>
      <c r="AY7" s="209">
        <f t="shared" si="1"/>
        <v>0</v>
      </c>
      <c r="AZ7" s="209">
        <f t="shared" si="1"/>
        <v>0</v>
      </c>
      <c r="BA7" s="209">
        <f t="shared" si="1"/>
        <v>0</v>
      </c>
      <c r="BB7" s="209">
        <f t="shared" si="1"/>
        <v>0</v>
      </c>
      <c r="BC7" s="209">
        <f t="shared" si="1"/>
        <v>0</v>
      </c>
      <c r="BD7" s="209">
        <f t="shared" si="1"/>
        <v>0</v>
      </c>
      <c r="BE7" s="209">
        <f t="shared" si="1"/>
        <v>0</v>
      </c>
      <c r="BF7" s="189">
        <f>SUM(E7:BE7)</f>
        <v>1277</v>
      </c>
    </row>
    <row r="8" spans="1:58" ht="32.25" customHeight="1">
      <c r="A8" s="278"/>
      <c r="B8" s="258"/>
      <c r="C8" s="258"/>
      <c r="D8" s="187" t="s">
        <v>174</v>
      </c>
      <c r="E8" s="209">
        <f>E10+E32</f>
        <v>17</v>
      </c>
      <c r="F8" s="209">
        <f t="shared" si="0"/>
        <v>18</v>
      </c>
      <c r="G8" s="209">
        <f t="shared" si="0"/>
        <v>17</v>
      </c>
      <c r="H8" s="209">
        <f t="shared" si="0"/>
        <v>18</v>
      </c>
      <c r="I8" s="209">
        <f t="shared" si="0"/>
        <v>17</v>
      </c>
      <c r="J8" s="209">
        <f t="shared" si="0"/>
        <v>18</v>
      </c>
      <c r="K8" s="209">
        <f t="shared" si="0"/>
        <v>17</v>
      </c>
      <c r="L8" s="209">
        <f t="shared" si="0"/>
        <v>18</v>
      </c>
      <c r="M8" s="209">
        <f t="shared" si="0"/>
        <v>17</v>
      </c>
      <c r="N8" s="209">
        <f t="shared" si="0"/>
        <v>18</v>
      </c>
      <c r="O8" s="209">
        <f t="shared" si="0"/>
        <v>17</v>
      </c>
      <c r="P8" s="209">
        <f t="shared" si="0"/>
        <v>18</v>
      </c>
      <c r="Q8" s="209">
        <f t="shared" si="0"/>
        <v>17</v>
      </c>
      <c r="R8" s="209">
        <f t="shared" si="0"/>
        <v>18</v>
      </c>
      <c r="S8" s="209">
        <f t="shared" si="0"/>
        <v>17</v>
      </c>
      <c r="T8" s="209">
        <f t="shared" si="0"/>
        <v>18</v>
      </c>
      <c r="U8" s="209">
        <f t="shared" si="0"/>
        <v>17</v>
      </c>
      <c r="V8" s="209">
        <f>V10+V32</f>
        <v>0</v>
      </c>
      <c r="W8" s="209">
        <f>W10+W32</f>
        <v>0</v>
      </c>
      <c r="X8" s="209">
        <f t="shared" si="1"/>
        <v>0</v>
      </c>
      <c r="Y8" s="209">
        <f t="shared" si="1"/>
        <v>13</v>
      </c>
      <c r="Z8" s="209">
        <f t="shared" si="1"/>
        <v>14</v>
      </c>
      <c r="AA8" s="209">
        <f t="shared" si="1"/>
        <v>15</v>
      </c>
      <c r="AB8" s="209">
        <f t="shared" si="1"/>
        <v>14</v>
      </c>
      <c r="AC8" s="209">
        <f t="shared" si="1"/>
        <v>15</v>
      </c>
      <c r="AD8" s="209">
        <f t="shared" si="1"/>
        <v>14</v>
      </c>
      <c r="AE8" s="209">
        <f t="shared" si="1"/>
        <v>15</v>
      </c>
      <c r="AF8" s="209">
        <f t="shared" si="1"/>
        <v>14</v>
      </c>
      <c r="AG8" s="209">
        <f t="shared" si="1"/>
        <v>15</v>
      </c>
      <c r="AH8" s="209">
        <f t="shared" si="1"/>
        <v>14</v>
      </c>
      <c r="AI8" s="209">
        <f t="shared" si="1"/>
        <v>15</v>
      </c>
      <c r="AJ8" s="209">
        <f t="shared" si="1"/>
        <v>13</v>
      </c>
      <c r="AK8" s="209">
        <f t="shared" si="1"/>
        <v>15</v>
      </c>
      <c r="AL8" s="209">
        <f t="shared" si="1"/>
        <v>14</v>
      </c>
      <c r="AM8" s="209">
        <f t="shared" si="1"/>
        <v>15</v>
      </c>
      <c r="AN8" s="209">
        <f t="shared" si="1"/>
        <v>14</v>
      </c>
      <c r="AO8" s="209">
        <f t="shared" si="1"/>
        <v>15</v>
      </c>
      <c r="AP8" s="209">
        <f t="shared" si="1"/>
        <v>13</v>
      </c>
      <c r="AQ8" s="209">
        <f t="shared" si="1"/>
        <v>15</v>
      </c>
      <c r="AR8" s="209">
        <f t="shared" si="1"/>
        <v>13</v>
      </c>
      <c r="AS8" s="209">
        <f t="shared" si="1"/>
        <v>15</v>
      </c>
      <c r="AT8" s="209">
        <f t="shared" si="1"/>
        <v>13</v>
      </c>
      <c r="AU8" s="209">
        <f t="shared" si="1"/>
        <v>15</v>
      </c>
      <c r="AV8" s="209">
        <f t="shared" si="1"/>
        <v>13</v>
      </c>
      <c r="AW8" s="209">
        <f t="shared" si="1"/>
        <v>0</v>
      </c>
      <c r="AX8" s="209">
        <f t="shared" si="1"/>
        <v>0</v>
      </c>
      <c r="AY8" s="209">
        <f t="shared" si="1"/>
        <v>0</v>
      </c>
      <c r="AZ8" s="209">
        <f t="shared" si="1"/>
        <v>0</v>
      </c>
      <c r="BA8" s="209">
        <f t="shared" si="1"/>
        <v>0</v>
      </c>
      <c r="BB8" s="209">
        <f t="shared" si="1"/>
        <v>0</v>
      </c>
      <c r="BC8" s="209">
        <f t="shared" si="1"/>
        <v>0</v>
      </c>
      <c r="BD8" s="209">
        <f t="shared" si="1"/>
        <v>0</v>
      </c>
      <c r="BE8" s="209">
        <f t="shared" si="1"/>
        <v>0</v>
      </c>
      <c r="BF8" s="189">
        <f>SUM(E8:BE8)</f>
        <v>638</v>
      </c>
    </row>
    <row r="9" spans="1:58" ht="24.75" customHeight="1">
      <c r="A9" s="278"/>
      <c r="B9" s="259" t="s">
        <v>289</v>
      </c>
      <c r="C9" s="259" t="s">
        <v>21</v>
      </c>
      <c r="D9" s="187" t="s">
        <v>173</v>
      </c>
      <c r="E9" s="209">
        <f>E11+E13+E15+E17+E19+E21+E23+E25+E27+E29</f>
        <v>28</v>
      </c>
      <c r="F9" s="209">
        <f aca="true" t="shared" si="2" ref="F9:U10">F11+F13+F15+F17+F19+F21+F23+F25+F27+F29</f>
        <v>28</v>
      </c>
      <c r="G9" s="209">
        <f t="shared" si="2"/>
        <v>28</v>
      </c>
      <c r="H9" s="209">
        <f t="shared" si="2"/>
        <v>28</v>
      </c>
      <c r="I9" s="209">
        <f t="shared" si="2"/>
        <v>28</v>
      </c>
      <c r="J9" s="209">
        <f t="shared" si="2"/>
        <v>28</v>
      </c>
      <c r="K9" s="209">
        <f t="shared" si="2"/>
        <v>28</v>
      </c>
      <c r="L9" s="209">
        <f t="shared" si="2"/>
        <v>28</v>
      </c>
      <c r="M9" s="209">
        <f t="shared" si="2"/>
        <v>28</v>
      </c>
      <c r="N9" s="209">
        <f t="shared" si="2"/>
        <v>28</v>
      </c>
      <c r="O9" s="209">
        <f t="shared" si="2"/>
        <v>28</v>
      </c>
      <c r="P9" s="209">
        <f t="shared" si="2"/>
        <v>28</v>
      </c>
      <c r="Q9" s="209">
        <f t="shared" si="2"/>
        <v>28</v>
      </c>
      <c r="R9" s="209">
        <f t="shared" si="2"/>
        <v>28</v>
      </c>
      <c r="S9" s="209">
        <f t="shared" si="2"/>
        <v>28</v>
      </c>
      <c r="T9" s="209">
        <f t="shared" si="2"/>
        <v>28</v>
      </c>
      <c r="U9" s="209">
        <f t="shared" si="2"/>
        <v>28</v>
      </c>
      <c r="V9" s="209">
        <f>V11+V13+V15+V17+V19+V21+V23+V25+V27+V29</f>
        <v>0</v>
      </c>
      <c r="W9" s="209">
        <f>W11+W13+W15+W17+W19+W21+W23+W25+W27+W29</f>
        <v>0</v>
      </c>
      <c r="X9" s="209">
        <f aca="true" t="shared" si="3" ref="X9:BE10">X11+X13+X15+X17+X19+X21+X23+X25+X27+X29</f>
        <v>0</v>
      </c>
      <c r="Y9" s="209">
        <f t="shared" si="3"/>
        <v>23</v>
      </c>
      <c r="Z9" s="209">
        <f t="shared" si="3"/>
        <v>22</v>
      </c>
      <c r="AA9" s="209">
        <f t="shared" si="3"/>
        <v>23</v>
      </c>
      <c r="AB9" s="209">
        <f t="shared" si="3"/>
        <v>22</v>
      </c>
      <c r="AC9" s="209">
        <f t="shared" si="3"/>
        <v>23</v>
      </c>
      <c r="AD9" s="209">
        <f t="shared" si="3"/>
        <v>22</v>
      </c>
      <c r="AE9" s="209">
        <f t="shared" si="3"/>
        <v>23</v>
      </c>
      <c r="AF9" s="209">
        <f t="shared" si="3"/>
        <v>21</v>
      </c>
      <c r="AG9" s="209">
        <f t="shared" si="3"/>
        <v>23</v>
      </c>
      <c r="AH9" s="209">
        <f t="shared" si="3"/>
        <v>21</v>
      </c>
      <c r="AI9" s="209">
        <f t="shared" si="3"/>
        <v>23</v>
      </c>
      <c r="AJ9" s="209">
        <f t="shared" si="3"/>
        <v>21</v>
      </c>
      <c r="AK9" s="209">
        <f t="shared" si="3"/>
        <v>22</v>
      </c>
      <c r="AL9" s="209">
        <f t="shared" si="3"/>
        <v>21</v>
      </c>
      <c r="AM9" s="209">
        <f t="shared" si="3"/>
        <v>23</v>
      </c>
      <c r="AN9" s="209">
        <f t="shared" si="3"/>
        <v>22</v>
      </c>
      <c r="AO9" s="209">
        <f t="shared" si="3"/>
        <v>23</v>
      </c>
      <c r="AP9" s="209">
        <f t="shared" si="3"/>
        <v>23</v>
      </c>
      <c r="AQ9" s="209">
        <f t="shared" si="3"/>
        <v>23</v>
      </c>
      <c r="AR9" s="209">
        <f t="shared" si="3"/>
        <v>23</v>
      </c>
      <c r="AS9" s="209">
        <f t="shared" si="3"/>
        <v>23</v>
      </c>
      <c r="AT9" s="209">
        <f t="shared" si="3"/>
        <v>23</v>
      </c>
      <c r="AU9" s="209">
        <f t="shared" si="3"/>
        <v>23</v>
      </c>
      <c r="AV9" s="209">
        <f t="shared" si="3"/>
        <v>22</v>
      </c>
      <c r="AW9" s="209">
        <f t="shared" si="3"/>
        <v>0</v>
      </c>
      <c r="AX9" s="209">
        <f t="shared" si="3"/>
        <v>0</v>
      </c>
      <c r="AY9" s="209">
        <f t="shared" si="3"/>
        <v>0</v>
      </c>
      <c r="AZ9" s="209">
        <f t="shared" si="3"/>
        <v>0</v>
      </c>
      <c r="BA9" s="209">
        <f t="shared" si="3"/>
        <v>0</v>
      </c>
      <c r="BB9" s="209">
        <f t="shared" si="3"/>
        <v>0</v>
      </c>
      <c r="BC9" s="209">
        <f t="shared" si="3"/>
        <v>0</v>
      </c>
      <c r="BD9" s="209">
        <f t="shared" si="3"/>
        <v>0</v>
      </c>
      <c r="BE9" s="209">
        <f t="shared" si="3"/>
        <v>0</v>
      </c>
      <c r="BF9" s="189">
        <f>SUM(E9:BE9)</f>
        <v>1014</v>
      </c>
    </row>
    <row r="10" spans="1:58" ht="29.25" customHeight="1">
      <c r="A10" s="278"/>
      <c r="B10" s="260"/>
      <c r="C10" s="260"/>
      <c r="D10" s="187" t="s">
        <v>174</v>
      </c>
      <c r="E10" s="209">
        <f>E12+E14+E16+E18+E20+E22+E24+E26+E28+E30</f>
        <v>13</v>
      </c>
      <c r="F10" s="209">
        <f t="shared" si="2"/>
        <v>15</v>
      </c>
      <c r="G10" s="209">
        <f t="shared" si="2"/>
        <v>13</v>
      </c>
      <c r="H10" s="209">
        <f t="shared" si="2"/>
        <v>15</v>
      </c>
      <c r="I10" s="209">
        <f t="shared" si="2"/>
        <v>13</v>
      </c>
      <c r="J10" s="209">
        <f t="shared" si="2"/>
        <v>15</v>
      </c>
      <c r="K10" s="209">
        <f t="shared" si="2"/>
        <v>13</v>
      </c>
      <c r="L10" s="209">
        <f t="shared" si="2"/>
        <v>15</v>
      </c>
      <c r="M10" s="209">
        <f t="shared" si="2"/>
        <v>13</v>
      </c>
      <c r="N10" s="209">
        <f t="shared" si="2"/>
        <v>15</v>
      </c>
      <c r="O10" s="209">
        <f t="shared" si="2"/>
        <v>13</v>
      </c>
      <c r="P10" s="209">
        <f t="shared" si="2"/>
        <v>15</v>
      </c>
      <c r="Q10" s="209">
        <f t="shared" si="2"/>
        <v>13</v>
      </c>
      <c r="R10" s="209">
        <f t="shared" si="2"/>
        <v>15</v>
      </c>
      <c r="S10" s="209">
        <f t="shared" si="2"/>
        <v>13</v>
      </c>
      <c r="T10" s="209">
        <f t="shared" si="2"/>
        <v>15</v>
      </c>
      <c r="U10" s="209">
        <f t="shared" si="2"/>
        <v>13</v>
      </c>
      <c r="V10" s="209">
        <f>V12+V14+V16+V18+V20+V22+V24+V26+V28+V30</f>
        <v>0</v>
      </c>
      <c r="W10" s="209">
        <f>W12+W14+W16+W18+W20+W22+W24+W26+W28+W30</f>
        <v>0</v>
      </c>
      <c r="X10" s="209">
        <f t="shared" si="3"/>
        <v>0</v>
      </c>
      <c r="Y10" s="209">
        <f t="shared" si="3"/>
        <v>10</v>
      </c>
      <c r="Z10" s="209">
        <f t="shared" si="3"/>
        <v>11</v>
      </c>
      <c r="AA10" s="209">
        <f t="shared" si="3"/>
        <v>12</v>
      </c>
      <c r="AB10" s="209">
        <f t="shared" si="3"/>
        <v>11</v>
      </c>
      <c r="AC10" s="209">
        <f t="shared" si="3"/>
        <v>12</v>
      </c>
      <c r="AD10" s="209">
        <f t="shared" si="3"/>
        <v>11</v>
      </c>
      <c r="AE10" s="209">
        <f t="shared" si="3"/>
        <v>12</v>
      </c>
      <c r="AF10" s="209">
        <f t="shared" si="3"/>
        <v>11</v>
      </c>
      <c r="AG10" s="209">
        <f t="shared" si="3"/>
        <v>12</v>
      </c>
      <c r="AH10" s="209">
        <f t="shared" si="3"/>
        <v>11</v>
      </c>
      <c r="AI10" s="209">
        <f t="shared" si="3"/>
        <v>12</v>
      </c>
      <c r="AJ10" s="209">
        <f t="shared" si="3"/>
        <v>10</v>
      </c>
      <c r="AK10" s="209">
        <f t="shared" si="3"/>
        <v>12</v>
      </c>
      <c r="AL10" s="209">
        <f t="shared" si="3"/>
        <v>11</v>
      </c>
      <c r="AM10" s="209">
        <f t="shared" si="3"/>
        <v>12</v>
      </c>
      <c r="AN10" s="209">
        <f t="shared" si="3"/>
        <v>11</v>
      </c>
      <c r="AO10" s="209">
        <f t="shared" si="3"/>
        <v>12</v>
      </c>
      <c r="AP10" s="209">
        <f t="shared" si="3"/>
        <v>10</v>
      </c>
      <c r="AQ10" s="209">
        <f t="shared" si="3"/>
        <v>12</v>
      </c>
      <c r="AR10" s="209">
        <f t="shared" si="3"/>
        <v>10</v>
      </c>
      <c r="AS10" s="209">
        <f t="shared" si="3"/>
        <v>12</v>
      </c>
      <c r="AT10" s="209">
        <f t="shared" si="3"/>
        <v>10</v>
      </c>
      <c r="AU10" s="209">
        <f t="shared" si="3"/>
        <v>12</v>
      </c>
      <c r="AV10" s="209">
        <f t="shared" si="3"/>
        <v>10</v>
      </c>
      <c r="AW10" s="209">
        <f t="shared" si="3"/>
        <v>0</v>
      </c>
      <c r="AX10" s="209">
        <f t="shared" si="3"/>
        <v>0</v>
      </c>
      <c r="AY10" s="209">
        <f t="shared" si="3"/>
        <v>0</v>
      </c>
      <c r="AZ10" s="209">
        <f t="shared" si="3"/>
        <v>0</v>
      </c>
      <c r="BA10" s="209">
        <f t="shared" si="3"/>
        <v>0</v>
      </c>
      <c r="BB10" s="209">
        <f t="shared" si="3"/>
        <v>0</v>
      </c>
      <c r="BC10" s="209">
        <f t="shared" si="3"/>
        <v>0</v>
      </c>
      <c r="BD10" s="209">
        <f t="shared" si="3"/>
        <v>0</v>
      </c>
      <c r="BE10" s="209">
        <f t="shared" si="3"/>
        <v>0</v>
      </c>
      <c r="BF10" s="189">
        <f>SUM(E10:BE10)</f>
        <v>506</v>
      </c>
    </row>
    <row r="11" spans="1:58" ht="20.25" customHeight="1">
      <c r="A11" s="278"/>
      <c r="B11" s="261" t="s">
        <v>175</v>
      </c>
      <c r="C11" s="261" t="str">
        <f>'[1]УП (2)'!B11</f>
        <v>Русский язык</v>
      </c>
      <c r="D11" s="187" t="s">
        <v>173</v>
      </c>
      <c r="E11" s="209">
        <v>2</v>
      </c>
      <c r="F11" s="209">
        <v>2</v>
      </c>
      <c r="G11" s="209">
        <v>2</v>
      </c>
      <c r="H11" s="209">
        <v>2</v>
      </c>
      <c r="I11" s="209">
        <v>2</v>
      </c>
      <c r="J11" s="209">
        <v>2</v>
      </c>
      <c r="K11" s="209">
        <v>2</v>
      </c>
      <c r="L11" s="209">
        <v>2</v>
      </c>
      <c r="M11" s="209">
        <v>2</v>
      </c>
      <c r="N11" s="209">
        <v>2</v>
      </c>
      <c r="O11" s="209">
        <v>2</v>
      </c>
      <c r="P11" s="209">
        <v>2</v>
      </c>
      <c r="Q11" s="209">
        <v>2</v>
      </c>
      <c r="R11" s="209">
        <v>2</v>
      </c>
      <c r="S11" s="209">
        <v>2</v>
      </c>
      <c r="T11" s="209">
        <v>2</v>
      </c>
      <c r="U11" s="209">
        <v>2</v>
      </c>
      <c r="V11" s="209"/>
      <c r="W11" s="209">
        <v>0</v>
      </c>
      <c r="X11" s="209">
        <v>0</v>
      </c>
      <c r="Y11" s="209">
        <v>2</v>
      </c>
      <c r="Z11" s="209">
        <v>2</v>
      </c>
      <c r="AA11" s="209">
        <v>2</v>
      </c>
      <c r="AB11" s="209">
        <v>2</v>
      </c>
      <c r="AC11" s="209">
        <v>2</v>
      </c>
      <c r="AD11" s="209">
        <v>2</v>
      </c>
      <c r="AE11" s="209">
        <v>2</v>
      </c>
      <c r="AF11" s="209">
        <v>2</v>
      </c>
      <c r="AG11" s="209">
        <v>2</v>
      </c>
      <c r="AH11" s="209">
        <v>2</v>
      </c>
      <c r="AI11" s="209">
        <v>2</v>
      </c>
      <c r="AJ11" s="209">
        <v>1</v>
      </c>
      <c r="AK11" s="209">
        <v>1</v>
      </c>
      <c r="AL11" s="209">
        <v>1</v>
      </c>
      <c r="AM11" s="209">
        <v>2</v>
      </c>
      <c r="AN11" s="209">
        <v>1</v>
      </c>
      <c r="AO11" s="209">
        <v>2</v>
      </c>
      <c r="AP11" s="209">
        <v>2</v>
      </c>
      <c r="AQ11" s="209">
        <v>2</v>
      </c>
      <c r="AR11" s="209">
        <v>2</v>
      </c>
      <c r="AS11" s="209">
        <v>2</v>
      </c>
      <c r="AT11" s="209">
        <v>2</v>
      </c>
      <c r="AU11" s="209">
        <v>2</v>
      </c>
      <c r="AV11" s="209">
        <v>2</v>
      </c>
      <c r="AW11" s="209"/>
      <c r="AX11" s="209">
        <v>0</v>
      </c>
      <c r="AY11" s="209">
        <v>0</v>
      </c>
      <c r="AZ11" s="209">
        <v>0</v>
      </c>
      <c r="BA11" s="209">
        <v>0</v>
      </c>
      <c r="BB11" s="209">
        <v>0</v>
      </c>
      <c r="BC11" s="209">
        <v>0</v>
      </c>
      <c r="BD11" s="209">
        <v>0</v>
      </c>
      <c r="BE11" s="209">
        <v>0</v>
      </c>
      <c r="BF11" s="189">
        <f aca="true" t="shared" si="4" ref="BF11:BF28">SUM(E11:BE11)</f>
        <v>78</v>
      </c>
    </row>
    <row r="12" spans="1:58" ht="19.5" customHeight="1">
      <c r="A12" s="279"/>
      <c r="B12" s="262"/>
      <c r="C12" s="262"/>
      <c r="D12" s="192" t="s">
        <v>174</v>
      </c>
      <c r="E12" s="191">
        <v>1</v>
      </c>
      <c r="F12" s="191">
        <v>1</v>
      </c>
      <c r="G12" s="191">
        <v>1</v>
      </c>
      <c r="H12" s="191">
        <v>1</v>
      </c>
      <c r="I12" s="191">
        <v>1</v>
      </c>
      <c r="J12" s="191">
        <v>1</v>
      </c>
      <c r="K12" s="191">
        <v>1</v>
      </c>
      <c r="L12" s="191">
        <v>1</v>
      </c>
      <c r="M12" s="191">
        <v>1</v>
      </c>
      <c r="N12" s="191">
        <v>1</v>
      </c>
      <c r="O12" s="191">
        <v>1</v>
      </c>
      <c r="P12" s="191">
        <v>1</v>
      </c>
      <c r="Q12" s="191">
        <v>1</v>
      </c>
      <c r="R12" s="191">
        <v>1</v>
      </c>
      <c r="S12" s="191">
        <v>1</v>
      </c>
      <c r="T12" s="191">
        <v>1</v>
      </c>
      <c r="U12" s="191">
        <v>1</v>
      </c>
      <c r="V12" s="209"/>
      <c r="W12" s="209">
        <v>0</v>
      </c>
      <c r="X12" s="209">
        <v>0</v>
      </c>
      <c r="Y12" s="191"/>
      <c r="Z12" s="191">
        <v>1</v>
      </c>
      <c r="AA12" s="191">
        <v>1</v>
      </c>
      <c r="AB12" s="191">
        <v>1</v>
      </c>
      <c r="AC12" s="191">
        <v>1</v>
      </c>
      <c r="AD12" s="191">
        <v>1</v>
      </c>
      <c r="AE12" s="191">
        <v>1</v>
      </c>
      <c r="AF12" s="191">
        <v>1</v>
      </c>
      <c r="AG12" s="191">
        <v>1</v>
      </c>
      <c r="AH12" s="191">
        <v>1</v>
      </c>
      <c r="AI12" s="191">
        <v>1</v>
      </c>
      <c r="AJ12" s="191">
        <v>0</v>
      </c>
      <c r="AK12" s="191">
        <v>1</v>
      </c>
      <c r="AL12" s="191">
        <v>1</v>
      </c>
      <c r="AM12" s="191">
        <v>1</v>
      </c>
      <c r="AN12" s="191">
        <v>1</v>
      </c>
      <c r="AO12" s="191">
        <v>1</v>
      </c>
      <c r="AP12" s="191">
        <v>1</v>
      </c>
      <c r="AQ12" s="191">
        <v>1</v>
      </c>
      <c r="AR12" s="191">
        <v>1</v>
      </c>
      <c r="AS12" s="191">
        <v>1</v>
      </c>
      <c r="AT12" s="191">
        <v>1</v>
      </c>
      <c r="AU12" s="191">
        <v>1</v>
      </c>
      <c r="AV12" s="191">
        <v>1</v>
      </c>
      <c r="AW12" s="209"/>
      <c r="AX12" s="209">
        <v>0</v>
      </c>
      <c r="AY12" s="209">
        <v>0</v>
      </c>
      <c r="AZ12" s="209">
        <v>0</v>
      </c>
      <c r="BA12" s="209">
        <v>0</v>
      </c>
      <c r="BB12" s="209">
        <v>0</v>
      </c>
      <c r="BC12" s="209">
        <v>0</v>
      </c>
      <c r="BD12" s="209">
        <v>0</v>
      </c>
      <c r="BE12" s="209">
        <v>0</v>
      </c>
      <c r="BF12" s="191">
        <f t="shared" si="4"/>
        <v>39</v>
      </c>
    </row>
    <row r="13" spans="1:59" s="193" customFormat="1" ht="19.5" customHeight="1">
      <c r="A13" s="278"/>
      <c r="B13" s="261" t="s">
        <v>188</v>
      </c>
      <c r="C13" s="261" t="str">
        <f>'[1]УП (2)'!B12</f>
        <v>Литература</v>
      </c>
      <c r="D13" s="187" t="s">
        <v>173</v>
      </c>
      <c r="E13" s="209">
        <v>4</v>
      </c>
      <c r="F13" s="209">
        <v>4</v>
      </c>
      <c r="G13" s="209">
        <v>4</v>
      </c>
      <c r="H13" s="209">
        <v>4</v>
      </c>
      <c r="I13" s="209">
        <v>4</v>
      </c>
      <c r="J13" s="209">
        <v>4</v>
      </c>
      <c r="K13" s="209">
        <v>4</v>
      </c>
      <c r="L13" s="209">
        <v>4</v>
      </c>
      <c r="M13" s="209">
        <v>4</v>
      </c>
      <c r="N13" s="209">
        <v>4</v>
      </c>
      <c r="O13" s="209">
        <v>4</v>
      </c>
      <c r="P13" s="209">
        <v>4</v>
      </c>
      <c r="Q13" s="209">
        <v>4</v>
      </c>
      <c r="R13" s="209">
        <v>4</v>
      </c>
      <c r="S13" s="209">
        <v>4</v>
      </c>
      <c r="T13" s="209">
        <v>4</v>
      </c>
      <c r="U13" s="209">
        <v>4</v>
      </c>
      <c r="V13" s="209"/>
      <c r="W13" s="209">
        <v>0</v>
      </c>
      <c r="X13" s="209">
        <v>0</v>
      </c>
      <c r="Y13" s="209">
        <v>3</v>
      </c>
      <c r="Z13" s="209">
        <v>3</v>
      </c>
      <c r="AA13" s="209">
        <v>3</v>
      </c>
      <c r="AB13" s="209">
        <v>3</v>
      </c>
      <c r="AC13" s="209">
        <v>3</v>
      </c>
      <c r="AD13" s="209">
        <v>3</v>
      </c>
      <c r="AE13" s="209">
        <v>3</v>
      </c>
      <c r="AF13" s="209">
        <v>3</v>
      </c>
      <c r="AG13" s="209">
        <v>3</v>
      </c>
      <c r="AH13" s="209">
        <v>3</v>
      </c>
      <c r="AI13" s="209">
        <v>3</v>
      </c>
      <c r="AJ13" s="209">
        <v>3</v>
      </c>
      <c r="AK13" s="209">
        <v>3</v>
      </c>
      <c r="AL13" s="209">
        <v>3</v>
      </c>
      <c r="AM13" s="209">
        <v>3</v>
      </c>
      <c r="AN13" s="209">
        <v>3</v>
      </c>
      <c r="AO13" s="209">
        <v>3</v>
      </c>
      <c r="AP13" s="209">
        <v>3</v>
      </c>
      <c r="AQ13" s="209">
        <v>3</v>
      </c>
      <c r="AR13" s="209">
        <v>3</v>
      </c>
      <c r="AS13" s="209">
        <v>3</v>
      </c>
      <c r="AT13" s="209">
        <v>3</v>
      </c>
      <c r="AU13" s="209">
        <v>3</v>
      </c>
      <c r="AV13" s="209">
        <v>3</v>
      </c>
      <c r="AW13" s="209"/>
      <c r="AX13" s="209">
        <v>0</v>
      </c>
      <c r="AY13" s="209">
        <v>0</v>
      </c>
      <c r="AZ13" s="209">
        <v>0</v>
      </c>
      <c r="BA13" s="209">
        <v>0</v>
      </c>
      <c r="BB13" s="209">
        <v>0</v>
      </c>
      <c r="BC13" s="209">
        <v>0</v>
      </c>
      <c r="BD13" s="209">
        <v>0</v>
      </c>
      <c r="BE13" s="209">
        <v>0</v>
      </c>
      <c r="BF13" s="189">
        <f t="shared" si="4"/>
        <v>140</v>
      </c>
      <c r="BG13" s="65"/>
    </row>
    <row r="14" spans="1:58" ht="19.5" customHeight="1">
      <c r="A14" s="279"/>
      <c r="B14" s="262"/>
      <c r="C14" s="262"/>
      <c r="D14" s="192" t="s">
        <v>174</v>
      </c>
      <c r="E14" s="191">
        <v>2</v>
      </c>
      <c r="F14" s="191">
        <v>2</v>
      </c>
      <c r="G14" s="191">
        <v>2</v>
      </c>
      <c r="H14" s="191">
        <v>2</v>
      </c>
      <c r="I14" s="191">
        <v>2</v>
      </c>
      <c r="J14" s="191">
        <v>2</v>
      </c>
      <c r="K14" s="191">
        <v>2</v>
      </c>
      <c r="L14" s="191">
        <v>2</v>
      </c>
      <c r="M14" s="191">
        <v>2</v>
      </c>
      <c r="N14" s="191">
        <v>2</v>
      </c>
      <c r="O14" s="191">
        <v>2</v>
      </c>
      <c r="P14" s="191">
        <v>2</v>
      </c>
      <c r="Q14" s="191">
        <v>2</v>
      </c>
      <c r="R14" s="191">
        <v>2</v>
      </c>
      <c r="S14" s="191">
        <v>2</v>
      </c>
      <c r="T14" s="191">
        <v>2</v>
      </c>
      <c r="U14" s="191">
        <v>2</v>
      </c>
      <c r="V14" s="209"/>
      <c r="W14" s="209">
        <v>0</v>
      </c>
      <c r="X14" s="209">
        <v>0</v>
      </c>
      <c r="Y14" s="191">
        <v>2</v>
      </c>
      <c r="Z14" s="191">
        <v>1</v>
      </c>
      <c r="AA14" s="191">
        <v>2</v>
      </c>
      <c r="AB14" s="191">
        <v>1</v>
      </c>
      <c r="AC14" s="191">
        <v>2</v>
      </c>
      <c r="AD14" s="191">
        <v>1</v>
      </c>
      <c r="AE14" s="191">
        <v>2</v>
      </c>
      <c r="AF14" s="191">
        <v>1</v>
      </c>
      <c r="AG14" s="191">
        <v>2</v>
      </c>
      <c r="AH14" s="191">
        <v>1</v>
      </c>
      <c r="AI14" s="191">
        <v>2</v>
      </c>
      <c r="AJ14" s="191">
        <v>1</v>
      </c>
      <c r="AK14" s="191">
        <v>2</v>
      </c>
      <c r="AL14" s="191">
        <v>1</v>
      </c>
      <c r="AM14" s="191">
        <v>2</v>
      </c>
      <c r="AN14" s="191">
        <v>1</v>
      </c>
      <c r="AO14" s="191">
        <v>2</v>
      </c>
      <c r="AP14" s="191">
        <v>1</v>
      </c>
      <c r="AQ14" s="191">
        <v>2</v>
      </c>
      <c r="AR14" s="191">
        <v>1</v>
      </c>
      <c r="AS14" s="191">
        <v>2</v>
      </c>
      <c r="AT14" s="191">
        <v>1</v>
      </c>
      <c r="AU14" s="191">
        <v>2</v>
      </c>
      <c r="AV14" s="191">
        <v>1</v>
      </c>
      <c r="AW14" s="209"/>
      <c r="AX14" s="209">
        <v>0</v>
      </c>
      <c r="AY14" s="209">
        <v>0</v>
      </c>
      <c r="AZ14" s="209">
        <v>0</v>
      </c>
      <c r="BA14" s="209">
        <v>0</v>
      </c>
      <c r="BB14" s="209">
        <v>0</v>
      </c>
      <c r="BC14" s="209">
        <v>0</v>
      </c>
      <c r="BD14" s="209">
        <v>0</v>
      </c>
      <c r="BE14" s="209">
        <v>0</v>
      </c>
      <c r="BF14" s="191">
        <f t="shared" si="4"/>
        <v>70</v>
      </c>
    </row>
    <row r="15" spans="1:59" s="193" customFormat="1" ht="19.5" customHeight="1">
      <c r="A15" s="278"/>
      <c r="B15" s="261" t="s">
        <v>189</v>
      </c>
      <c r="C15" s="261" t="s">
        <v>291</v>
      </c>
      <c r="D15" s="187" t="s">
        <v>173</v>
      </c>
      <c r="E15" s="209">
        <v>3</v>
      </c>
      <c r="F15" s="209">
        <v>3</v>
      </c>
      <c r="G15" s="209">
        <v>3</v>
      </c>
      <c r="H15" s="209">
        <v>3</v>
      </c>
      <c r="I15" s="209">
        <v>3</v>
      </c>
      <c r="J15" s="209">
        <v>3</v>
      </c>
      <c r="K15" s="209">
        <v>3</v>
      </c>
      <c r="L15" s="209">
        <v>3</v>
      </c>
      <c r="M15" s="209">
        <v>3</v>
      </c>
      <c r="N15" s="209">
        <v>3</v>
      </c>
      <c r="O15" s="209">
        <v>3</v>
      </c>
      <c r="P15" s="209">
        <v>3</v>
      </c>
      <c r="Q15" s="209">
        <v>3</v>
      </c>
      <c r="R15" s="209">
        <v>3</v>
      </c>
      <c r="S15" s="209">
        <v>3</v>
      </c>
      <c r="T15" s="209">
        <v>3</v>
      </c>
      <c r="U15" s="209">
        <v>3</v>
      </c>
      <c r="V15" s="209"/>
      <c r="W15" s="209">
        <v>0</v>
      </c>
      <c r="X15" s="209">
        <v>0</v>
      </c>
      <c r="Y15" s="209">
        <v>2</v>
      </c>
      <c r="Z15" s="209">
        <v>2</v>
      </c>
      <c r="AA15" s="209">
        <v>2</v>
      </c>
      <c r="AB15" s="209">
        <v>2</v>
      </c>
      <c r="AC15" s="209">
        <v>2</v>
      </c>
      <c r="AD15" s="209">
        <v>2</v>
      </c>
      <c r="AE15" s="209">
        <v>2</v>
      </c>
      <c r="AF15" s="209">
        <v>2</v>
      </c>
      <c r="AG15" s="209">
        <v>2</v>
      </c>
      <c r="AH15" s="209">
        <v>2</v>
      </c>
      <c r="AI15" s="209">
        <v>2</v>
      </c>
      <c r="AJ15" s="209">
        <v>2</v>
      </c>
      <c r="AK15" s="209">
        <v>2</v>
      </c>
      <c r="AL15" s="209">
        <v>2</v>
      </c>
      <c r="AM15" s="209">
        <v>2</v>
      </c>
      <c r="AN15" s="209">
        <v>2</v>
      </c>
      <c r="AO15" s="209">
        <v>2</v>
      </c>
      <c r="AP15" s="209">
        <v>2</v>
      </c>
      <c r="AQ15" s="209">
        <v>2</v>
      </c>
      <c r="AR15" s="209">
        <v>2</v>
      </c>
      <c r="AS15" s="209">
        <v>2</v>
      </c>
      <c r="AT15" s="209">
        <v>2</v>
      </c>
      <c r="AU15" s="209">
        <v>2</v>
      </c>
      <c r="AV15" s="209">
        <v>2</v>
      </c>
      <c r="AW15" s="209"/>
      <c r="AX15" s="209">
        <v>0</v>
      </c>
      <c r="AY15" s="209">
        <v>0</v>
      </c>
      <c r="AZ15" s="209">
        <v>0</v>
      </c>
      <c r="BA15" s="209">
        <v>0</v>
      </c>
      <c r="BB15" s="209">
        <v>0</v>
      </c>
      <c r="BC15" s="209">
        <v>0</v>
      </c>
      <c r="BD15" s="209">
        <v>0</v>
      </c>
      <c r="BE15" s="209">
        <v>0</v>
      </c>
      <c r="BF15" s="189">
        <f t="shared" si="4"/>
        <v>99</v>
      </c>
      <c r="BG15" s="65"/>
    </row>
    <row r="16" spans="1:58" ht="19.5" customHeight="1">
      <c r="A16" s="279"/>
      <c r="B16" s="262"/>
      <c r="C16" s="262"/>
      <c r="D16" s="192" t="s">
        <v>174</v>
      </c>
      <c r="E16" s="191">
        <v>1</v>
      </c>
      <c r="F16" s="191">
        <v>2</v>
      </c>
      <c r="G16" s="191">
        <v>1</v>
      </c>
      <c r="H16" s="191">
        <v>2</v>
      </c>
      <c r="I16" s="191">
        <v>1</v>
      </c>
      <c r="J16" s="191">
        <v>2</v>
      </c>
      <c r="K16" s="191">
        <v>1</v>
      </c>
      <c r="L16" s="191">
        <v>2</v>
      </c>
      <c r="M16" s="191">
        <v>1</v>
      </c>
      <c r="N16" s="191">
        <v>2</v>
      </c>
      <c r="O16" s="191">
        <v>1</v>
      </c>
      <c r="P16" s="191">
        <v>2</v>
      </c>
      <c r="Q16" s="191">
        <v>1</v>
      </c>
      <c r="R16" s="191">
        <v>2</v>
      </c>
      <c r="S16" s="191">
        <v>1</v>
      </c>
      <c r="T16" s="191">
        <v>2</v>
      </c>
      <c r="U16" s="191">
        <v>1</v>
      </c>
      <c r="V16" s="209"/>
      <c r="W16" s="209">
        <v>0</v>
      </c>
      <c r="X16" s="209">
        <v>0</v>
      </c>
      <c r="Y16" s="191">
        <v>1</v>
      </c>
      <c r="Z16" s="191">
        <v>1</v>
      </c>
      <c r="AA16" s="191">
        <v>1</v>
      </c>
      <c r="AB16" s="191">
        <v>1</v>
      </c>
      <c r="AC16" s="191">
        <v>1</v>
      </c>
      <c r="AD16" s="191">
        <v>1</v>
      </c>
      <c r="AE16" s="191">
        <v>1</v>
      </c>
      <c r="AF16" s="191">
        <v>1</v>
      </c>
      <c r="AG16" s="191">
        <v>1</v>
      </c>
      <c r="AH16" s="191">
        <v>1</v>
      </c>
      <c r="AI16" s="191">
        <v>1</v>
      </c>
      <c r="AJ16" s="191">
        <v>1</v>
      </c>
      <c r="AK16" s="191">
        <v>1</v>
      </c>
      <c r="AL16" s="191">
        <v>1</v>
      </c>
      <c r="AM16" s="191">
        <v>1</v>
      </c>
      <c r="AN16" s="191">
        <v>1</v>
      </c>
      <c r="AO16" s="191">
        <v>1</v>
      </c>
      <c r="AP16" s="191">
        <v>1</v>
      </c>
      <c r="AQ16" s="191">
        <v>1</v>
      </c>
      <c r="AR16" s="191">
        <v>1</v>
      </c>
      <c r="AS16" s="191">
        <v>1</v>
      </c>
      <c r="AT16" s="191">
        <v>1</v>
      </c>
      <c r="AU16" s="191">
        <v>1</v>
      </c>
      <c r="AV16" s="191">
        <v>1</v>
      </c>
      <c r="AW16" s="209"/>
      <c r="AX16" s="209">
        <v>0</v>
      </c>
      <c r="AY16" s="209">
        <v>0</v>
      </c>
      <c r="AZ16" s="209">
        <v>0</v>
      </c>
      <c r="BA16" s="209">
        <v>0</v>
      </c>
      <c r="BB16" s="209">
        <v>0</v>
      </c>
      <c r="BC16" s="209">
        <v>0</v>
      </c>
      <c r="BD16" s="209">
        <v>0</v>
      </c>
      <c r="BE16" s="209">
        <v>0</v>
      </c>
      <c r="BF16" s="191">
        <f t="shared" si="4"/>
        <v>49</v>
      </c>
    </row>
    <row r="17" spans="1:59" s="193" customFormat="1" ht="19.5" customHeight="1">
      <c r="A17" s="278"/>
      <c r="B17" s="261" t="s">
        <v>190</v>
      </c>
      <c r="C17" s="261" t="str">
        <f>'[1]УП (2)'!B14</f>
        <v>История</v>
      </c>
      <c r="D17" s="187" t="s">
        <v>173</v>
      </c>
      <c r="E17" s="209">
        <v>3</v>
      </c>
      <c r="F17" s="209">
        <v>3</v>
      </c>
      <c r="G17" s="209">
        <v>3</v>
      </c>
      <c r="H17" s="209">
        <v>3</v>
      </c>
      <c r="I17" s="209">
        <v>3</v>
      </c>
      <c r="J17" s="209">
        <v>3</v>
      </c>
      <c r="K17" s="209">
        <v>3</v>
      </c>
      <c r="L17" s="209">
        <v>3</v>
      </c>
      <c r="M17" s="209">
        <v>3</v>
      </c>
      <c r="N17" s="209">
        <v>3</v>
      </c>
      <c r="O17" s="209">
        <v>3</v>
      </c>
      <c r="P17" s="209">
        <v>3</v>
      </c>
      <c r="Q17" s="209">
        <v>3</v>
      </c>
      <c r="R17" s="209">
        <v>3</v>
      </c>
      <c r="S17" s="209">
        <v>3</v>
      </c>
      <c r="T17" s="209">
        <v>3</v>
      </c>
      <c r="U17" s="209">
        <v>3</v>
      </c>
      <c r="V17" s="209"/>
      <c r="W17" s="209">
        <v>0</v>
      </c>
      <c r="X17" s="209">
        <v>0</v>
      </c>
      <c r="Y17" s="209">
        <v>3</v>
      </c>
      <c r="Z17" s="209">
        <v>2</v>
      </c>
      <c r="AA17" s="209">
        <v>3</v>
      </c>
      <c r="AB17" s="209">
        <v>2</v>
      </c>
      <c r="AC17" s="209">
        <v>3</v>
      </c>
      <c r="AD17" s="209">
        <v>2</v>
      </c>
      <c r="AE17" s="209">
        <v>3</v>
      </c>
      <c r="AF17" s="209">
        <v>2</v>
      </c>
      <c r="AG17" s="209">
        <v>3</v>
      </c>
      <c r="AH17" s="209">
        <v>2</v>
      </c>
      <c r="AI17" s="209">
        <v>3</v>
      </c>
      <c r="AJ17" s="209">
        <v>2</v>
      </c>
      <c r="AK17" s="209">
        <v>3</v>
      </c>
      <c r="AL17" s="209">
        <v>3</v>
      </c>
      <c r="AM17" s="209">
        <v>3</v>
      </c>
      <c r="AN17" s="209">
        <v>3</v>
      </c>
      <c r="AO17" s="209">
        <v>3</v>
      </c>
      <c r="AP17" s="209">
        <v>3</v>
      </c>
      <c r="AQ17" s="209">
        <v>3</v>
      </c>
      <c r="AR17" s="209">
        <v>3</v>
      </c>
      <c r="AS17" s="209">
        <v>3</v>
      </c>
      <c r="AT17" s="209">
        <v>3</v>
      </c>
      <c r="AU17" s="209">
        <v>3</v>
      </c>
      <c r="AV17" s="209">
        <v>3</v>
      </c>
      <c r="AW17" s="209"/>
      <c r="AX17" s="209">
        <v>0</v>
      </c>
      <c r="AY17" s="209">
        <v>0</v>
      </c>
      <c r="AZ17" s="209">
        <v>0</v>
      </c>
      <c r="BA17" s="209">
        <v>0</v>
      </c>
      <c r="BB17" s="209">
        <v>0</v>
      </c>
      <c r="BC17" s="209">
        <v>0</v>
      </c>
      <c r="BD17" s="209">
        <v>0</v>
      </c>
      <c r="BE17" s="209">
        <v>0</v>
      </c>
      <c r="BF17" s="189">
        <f t="shared" si="4"/>
        <v>117</v>
      </c>
      <c r="BG17" s="65"/>
    </row>
    <row r="18" spans="1:58" ht="19.5" customHeight="1">
      <c r="A18" s="279"/>
      <c r="B18" s="262"/>
      <c r="C18" s="262"/>
      <c r="D18" s="192" t="s">
        <v>174</v>
      </c>
      <c r="E18" s="191">
        <v>2</v>
      </c>
      <c r="F18" s="191">
        <v>1</v>
      </c>
      <c r="G18" s="191">
        <v>2</v>
      </c>
      <c r="H18" s="191">
        <v>1</v>
      </c>
      <c r="I18" s="191">
        <v>2</v>
      </c>
      <c r="J18" s="191">
        <v>1</v>
      </c>
      <c r="K18" s="191">
        <v>2</v>
      </c>
      <c r="L18" s="191">
        <v>1</v>
      </c>
      <c r="M18" s="191">
        <v>2</v>
      </c>
      <c r="N18" s="191">
        <v>1</v>
      </c>
      <c r="O18" s="191">
        <v>2</v>
      </c>
      <c r="P18" s="191">
        <v>1</v>
      </c>
      <c r="Q18" s="191">
        <v>2</v>
      </c>
      <c r="R18" s="191">
        <v>1</v>
      </c>
      <c r="S18" s="191">
        <v>2</v>
      </c>
      <c r="T18" s="191">
        <v>1</v>
      </c>
      <c r="U18" s="191">
        <v>2</v>
      </c>
      <c r="V18" s="209"/>
      <c r="W18" s="209">
        <v>0</v>
      </c>
      <c r="X18" s="209">
        <v>0</v>
      </c>
      <c r="Y18" s="191">
        <v>1</v>
      </c>
      <c r="Z18" s="191">
        <v>2</v>
      </c>
      <c r="AA18" s="191">
        <v>1</v>
      </c>
      <c r="AB18" s="191">
        <v>2</v>
      </c>
      <c r="AC18" s="191">
        <v>1</v>
      </c>
      <c r="AD18" s="191">
        <v>2</v>
      </c>
      <c r="AE18" s="191">
        <v>1</v>
      </c>
      <c r="AF18" s="191">
        <v>2</v>
      </c>
      <c r="AG18" s="191">
        <v>1</v>
      </c>
      <c r="AH18" s="191">
        <v>2</v>
      </c>
      <c r="AI18" s="191">
        <v>1</v>
      </c>
      <c r="AJ18" s="191">
        <v>2</v>
      </c>
      <c r="AK18" s="191">
        <v>1</v>
      </c>
      <c r="AL18" s="191">
        <v>2</v>
      </c>
      <c r="AM18" s="191">
        <v>1</v>
      </c>
      <c r="AN18" s="191">
        <v>2</v>
      </c>
      <c r="AO18" s="191">
        <v>1</v>
      </c>
      <c r="AP18" s="191">
        <v>1</v>
      </c>
      <c r="AQ18" s="191">
        <v>1</v>
      </c>
      <c r="AR18" s="191">
        <v>1</v>
      </c>
      <c r="AS18" s="191">
        <v>1</v>
      </c>
      <c r="AT18" s="191">
        <v>1</v>
      </c>
      <c r="AU18" s="191">
        <v>1</v>
      </c>
      <c r="AV18" s="191">
        <v>2</v>
      </c>
      <c r="AW18" s="209"/>
      <c r="AX18" s="209">
        <v>0</v>
      </c>
      <c r="AY18" s="209">
        <v>0</v>
      </c>
      <c r="AZ18" s="209">
        <v>0</v>
      </c>
      <c r="BA18" s="209">
        <v>0</v>
      </c>
      <c r="BB18" s="209">
        <v>0</v>
      </c>
      <c r="BC18" s="209">
        <v>0</v>
      </c>
      <c r="BD18" s="209">
        <v>0</v>
      </c>
      <c r="BE18" s="209">
        <v>0</v>
      </c>
      <c r="BF18" s="191">
        <f t="shared" si="4"/>
        <v>59</v>
      </c>
    </row>
    <row r="19" spans="1:59" s="193" customFormat="1" ht="19.5" customHeight="1">
      <c r="A19" s="278"/>
      <c r="B19" s="261" t="s">
        <v>191</v>
      </c>
      <c r="C19" s="261" t="s">
        <v>292</v>
      </c>
      <c r="D19" s="187" t="s">
        <v>173</v>
      </c>
      <c r="E19" s="209">
        <v>3</v>
      </c>
      <c r="F19" s="209">
        <v>3</v>
      </c>
      <c r="G19" s="209">
        <v>3</v>
      </c>
      <c r="H19" s="209">
        <v>3</v>
      </c>
      <c r="I19" s="209">
        <v>3</v>
      </c>
      <c r="J19" s="209">
        <v>3</v>
      </c>
      <c r="K19" s="209">
        <v>3</v>
      </c>
      <c r="L19" s="209">
        <v>3</v>
      </c>
      <c r="M19" s="209">
        <v>3</v>
      </c>
      <c r="N19" s="209">
        <v>3</v>
      </c>
      <c r="O19" s="209">
        <v>3</v>
      </c>
      <c r="P19" s="209">
        <v>3</v>
      </c>
      <c r="Q19" s="209">
        <v>3</v>
      </c>
      <c r="R19" s="209">
        <v>3</v>
      </c>
      <c r="S19" s="209">
        <v>3</v>
      </c>
      <c r="T19" s="209">
        <v>3</v>
      </c>
      <c r="U19" s="209">
        <v>3</v>
      </c>
      <c r="V19" s="209"/>
      <c r="W19" s="209">
        <v>0</v>
      </c>
      <c r="X19" s="209">
        <v>0</v>
      </c>
      <c r="Y19" s="209">
        <v>2</v>
      </c>
      <c r="Z19" s="209">
        <v>2</v>
      </c>
      <c r="AA19" s="209">
        <v>2</v>
      </c>
      <c r="AB19" s="209">
        <v>2</v>
      </c>
      <c r="AC19" s="209">
        <v>2</v>
      </c>
      <c r="AD19" s="209">
        <v>2</v>
      </c>
      <c r="AE19" s="209">
        <v>2</v>
      </c>
      <c r="AF19" s="209">
        <v>2</v>
      </c>
      <c r="AG19" s="209">
        <v>2</v>
      </c>
      <c r="AH19" s="209">
        <v>2</v>
      </c>
      <c r="AI19" s="209">
        <v>2</v>
      </c>
      <c r="AJ19" s="209">
        <v>2</v>
      </c>
      <c r="AK19" s="209">
        <v>2</v>
      </c>
      <c r="AL19" s="209">
        <v>2</v>
      </c>
      <c r="AM19" s="209">
        <v>2</v>
      </c>
      <c r="AN19" s="209">
        <v>2</v>
      </c>
      <c r="AO19" s="209">
        <v>2</v>
      </c>
      <c r="AP19" s="209">
        <v>2</v>
      </c>
      <c r="AQ19" s="209">
        <v>2</v>
      </c>
      <c r="AR19" s="209">
        <v>2</v>
      </c>
      <c r="AS19" s="209">
        <v>2</v>
      </c>
      <c r="AT19" s="209">
        <v>2</v>
      </c>
      <c r="AU19" s="209">
        <v>2</v>
      </c>
      <c r="AV19" s="209">
        <v>2</v>
      </c>
      <c r="AW19" s="209"/>
      <c r="AX19" s="209">
        <v>0</v>
      </c>
      <c r="AY19" s="209">
        <v>0</v>
      </c>
      <c r="AZ19" s="209">
        <v>0</v>
      </c>
      <c r="BA19" s="209">
        <v>0</v>
      </c>
      <c r="BB19" s="209">
        <v>0</v>
      </c>
      <c r="BC19" s="209">
        <v>0</v>
      </c>
      <c r="BD19" s="209">
        <v>0</v>
      </c>
      <c r="BE19" s="209">
        <v>0</v>
      </c>
      <c r="BF19" s="189">
        <f t="shared" si="4"/>
        <v>99</v>
      </c>
      <c r="BG19" s="65"/>
    </row>
    <row r="20" spans="1:58" ht="19.5" customHeight="1">
      <c r="A20" s="279"/>
      <c r="B20" s="262"/>
      <c r="C20" s="262"/>
      <c r="D20" s="192" t="s">
        <v>174</v>
      </c>
      <c r="E20" s="191">
        <v>1</v>
      </c>
      <c r="F20" s="191">
        <v>2</v>
      </c>
      <c r="G20" s="191">
        <v>1</v>
      </c>
      <c r="H20" s="191">
        <v>2</v>
      </c>
      <c r="I20" s="191">
        <v>1</v>
      </c>
      <c r="J20" s="191">
        <v>2</v>
      </c>
      <c r="K20" s="191">
        <v>1</v>
      </c>
      <c r="L20" s="191">
        <v>2</v>
      </c>
      <c r="M20" s="191">
        <v>1</v>
      </c>
      <c r="N20" s="191">
        <v>2</v>
      </c>
      <c r="O20" s="191">
        <v>1</v>
      </c>
      <c r="P20" s="191">
        <v>2</v>
      </c>
      <c r="Q20" s="191">
        <v>1</v>
      </c>
      <c r="R20" s="191">
        <v>2</v>
      </c>
      <c r="S20" s="191">
        <v>1</v>
      </c>
      <c r="T20" s="191">
        <v>2</v>
      </c>
      <c r="U20" s="191">
        <v>1</v>
      </c>
      <c r="V20" s="209"/>
      <c r="W20" s="209">
        <v>0</v>
      </c>
      <c r="X20" s="209">
        <v>0</v>
      </c>
      <c r="Y20" s="191">
        <v>1</v>
      </c>
      <c r="Z20" s="191">
        <v>1</v>
      </c>
      <c r="AA20" s="191">
        <v>1</v>
      </c>
      <c r="AB20" s="191">
        <v>1</v>
      </c>
      <c r="AC20" s="191">
        <v>1</v>
      </c>
      <c r="AD20" s="191">
        <v>1</v>
      </c>
      <c r="AE20" s="191">
        <v>1</v>
      </c>
      <c r="AF20" s="191">
        <v>1</v>
      </c>
      <c r="AG20" s="191">
        <v>1</v>
      </c>
      <c r="AH20" s="191">
        <v>1</v>
      </c>
      <c r="AI20" s="191">
        <v>1</v>
      </c>
      <c r="AJ20" s="191">
        <v>1</v>
      </c>
      <c r="AK20" s="191">
        <v>1</v>
      </c>
      <c r="AL20" s="191">
        <v>1</v>
      </c>
      <c r="AM20" s="191">
        <v>1</v>
      </c>
      <c r="AN20" s="191">
        <v>1</v>
      </c>
      <c r="AO20" s="191">
        <v>1</v>
      </c>
      <c r="AP20" s="191">
        <v>1</v>
      </c>
      <c r="AQ20" s="191">
        <v>1</v>
      </c>
      <c r="AR20" s="191">
        <v>1</v>
      </c>
      <c r="AS20" s="191">
        <v>1</v>
      </c>
      <c r="AT20" s="191">
        <v>1</v>
      </c>
      <c r="AU20" s="191">
        <v>1</v>
      </c>
      <c r="AV20" s="191">
        <v>1</v>
      </c>
      <c r="AW20" s="209"/>
      <c r="AX20" s="209">
        <v>0</v>
      </c>
      <c r="AY20" s="209">
        <v>0</v>
      </c>
      <c r="AZ20" s="209">
        <v>0</v>
      </c>
      <c r="BA20" s="209">
        <v>0</v>
      </c>
      <c r="BB20" s="209">
        <v>0</v>
      </c>
      <c r="BC20" s="209">
        <v>0</v>
      </c>
      <c r="BD20" s="209">
        <v>0</v>
      </c>
      <c r="BE20" s="209">
        <v>0</v>
      </c>
      <c r="BF20" s="191">
        <f t="shared" si="4"/>
        <v>49</v>
      </c>
    </row>
    <row r="21" spans="1:59" s="193" customFormat="1" ht="19.5" customHeight="1">
      <c r="A21" s="278"/>
      <c r="B21" s="261" t="s">
        <v>192</v>
      </c>
      <c r="C21" s="261" t="s">
        <v>31</v>
      </c>
      <c r="D21" s="187" t="s">
        <v>173</v>
      </c>
      <c r="E21" s="209">
        <v>6</v>
      </c>
      <c r="F21" s="209">
        <v>6</v>
      </c>
      <c r="G21" s="209">
        <v>6</v>
      </c>
      <c r="H21" s="209">
        <v>6</v>
      </c>
      <c r="I21" s="209">
        <v>6</v>
      </c>
      <c r="J21" s="209">
        <v>6</v>
      </c>
      <c r="K21" s="209">
        <v>6</v>
      </c>
      <c r="L21" s="209">
        <v>6</v>
      </c>
      <c r="M21" s="209">
        <v>6</v>
      </c>
      <c r="N21" s="209">
        <v>6</v>
      </c>
      <c r="O21" s="209">
        <v>6</v>
      </c>
      <c r="P21" s="209">
        <v>6</v>
      </c>
      <c r="Q21" s="209">
        <v>6</v>
      </c>
      <c r="R21" s="209">
        <v>6</v>
      </c>
      <c r="S21" s="209">
        <v>6</v>
      </c>
      <c r="T21" s="209">
        <v>6</v>
      </c>
      <c r="U21" s="209">
        <v>6</v>
      </c>
      <c r="V21" s="209"/>
      <c r="W21" s="209">
        <v>0</v>
      </c>
      <c r="X21" s="209">
        <v>0</v>
      </c>
      <c r="Y21" s="209">
        <v>4</v>
      </c>
      <c r="Z21" s="209">
        <v>4</v>
      </c>
      <c r="AA21" s="209">
        <v>4</v>
      </c>
      <c r="AB21" s="209">
        <v>4</v>
      </c>
      <c r="AC21" s="209">
        <v>4</v>
      </c>
      <c r="AD21" s="209">
        <v>4</v>
      </c>
      <c r="AE21" s="209">
        <v>4</v>
      </c>
      <c r="AF21" s="209">
        <v>4</v>
      </c>
      <c r="AG21" s="209">
        <v>4</v>
      </c>
      <c r="AH21" s="209">
        <v>4</v>
      </c>
      <c r="AI21" s="209">
        <v>4</v>
      </c>
      <c r="AJ21" s="209">
        <v>4</v>
      </c>
      <c r="AK21" s="209">
        <v>4</v>
      </c>
      <c r="AL21" s="209">
        <v>4</v>
      </c>
      <c r="AM21" s="209">
        <v>4</v>
      </c>
      <c r="AN21" s="209">
        <v>4</v>
      </c>
      <c r="AO21" s="209">
        <v>4</v>
      </c>
      <c r="AP21" s="209">
        <v>4</v>
      </c>
      <c r="AQ21" s="209">
        <v>4</v>
      </c>
      <c r="AR21" s="209">
        <v>4</v>
      </c>
      <c r="AS21" s="209">
        <v>4</v>
      </c>
      <c r="AT21" s="209">
        <v>4</v>
      </c>
      <c r="AU21" s="209">
        <v>4</v>
      </c>
      <c r="AV21" s="209">
        <v>4</v>
      </c>
      <c r="AW21" s="209"/>
      <c r="AX21" s="209">
        <v>0</v>
      </c>
      <c r="AY21" s="209">
        <v>0</v>
      </c>
      <c r="AZ21" s="209">
        <v>0</v>
      </c>
      <c r="BA21" s="209">
        <v>0</v>
      </c>
      <c r="BB21" s="209">
        <v>0</v>
      </c>
      <c r="BC21" s="209">
        <v>0</v>
      </c>
      <c r="BD21" s="209">
        <v>0</v>
      </c>
      <c r="BE21" s="209">
        <v>0</v>
      </c>
      <c r="BF21" s="189">
        <f t="shared" si="4"/>
        <v>198</v>
      </c>
      <c r="BG21" s="65"/>
    </row>
    <row r="22" spans="1:58" ht="19.5" customHeight="1">
      <c r="A22" s="279"/>
      <c r="B22" s="262"/>
      <c r="C22" s="262"/>
      <c r="D22" s="192" t="s">
        <v>174</v>
      </c>
      <c r="E22" s="191">
        <v>3</v>
      </c>
      <c r="F22" s="191">
        <v>3</v>
      </c>
      <c r="G22" s="191">
        <v>3</v>
      </c>
      <c r="H22" s="191">
        <v>3</v>
      </c>
      <c r="I22" s="191">
        <v>3</v>
      </c>
      <c r="J22" s="191">
        <v>3</v>
      </c>
      <c r="K22" s="191">
        <v>3</v>
      </c>
      <c r="L22" s="191">
        <v>3</v>
      </c>
      <c r="M22" s="191">
        <v>3</v>
      </c>
      <c r="N22" s="191">
        <v>3</v>
      </c>
      <c r="O22" s="191">
        <v>3</v>
      </c>
      <c r="P22" s="191">
        <v>3</v>
      </c>
      <c r="Q22" s="191">
        <v>3</v>
      </c>
      <c r="R22" s="191">
        <v>3</v>
      </c>
      <c r="S22" s="191">
        <v>3</v>
      </c>
      <c r="T22" s="191">
        <v>3</v>
      </c>
      <c r="U22" s="191">
        <v>3</v>
      </c>
      <c r="V22" s="209"/>
      <c r="W22" s="209">
        <v>0</v>
      </c>
      <c r="X22" s="209">
        <v>0</v>
      </c>
      <c r="Y22" s="191">
        <v>2</v>
      </c>
      <c r="Z22" s="191">
        <v>2</v>
      </c>
      <c r="AA22" s="191">
        <v>2</v>
      </c>
      <c r="AB22" s="191">
        <v>2</v>
      </c>
      <c r="AC22" s="191">
        <v>2</v>
      </c>
      <c r="AD22" s="191">
        <v>2</v>
      </c>
      <c r="AE22" s="191">
        <v>2</v>
      </c>
      <c r="AF22" s="191">
        <v>2</v>
      </c>
      <c r="AG22" s="191">
        <v>2</v>
      </c>
      <c r="AH22" s="191">
        <v>2</v>
      </c>
      <c r="AI22" s="191">
        <v>2</v>
      </c>
      <c r="AJ22" s="191">
        <v>2</v>
      </c>
      <c r="AK22" s="191">
        <v>2</v>
      </c>
      <c r="AL22" s="191">
        <v>2</v>
      </c>
      <c r="AM22" s="191">
        <v>2</v>
      </c>
      <c r="AN22" s="191">
        <v>2</v>
      </c>
      <c r="AO22" s="191">
        <v>2</v>
      </c>
      <c r="AP22" s="191">
        <v>2</v>
      </c>
      <c r="AQ22" s="191">
        <v>2</v>
      </c>
      <c r="AR22" s="191">
        <v>2</v>
      </c>
      <c r="AS22" s="191">
        <v>2</v>
      </c>
      <c r="AT22" s="191">
        <v>2</v>
      </c>
      <c r="AU22" s="191">
        <v>2</v>
      </c>
      <c r="AV22" s="191">
        <v>2</v>
      </c>
      <c r="AW22" s="209"/>
      <c r="AX22" s="209">
        <v>0</v>
      </c>
      <c r="AY22" s="209">
        <v>0</v>
      </c>
      <c r="AZ22" s="209">
        <v>0</v>
      </c>
      <c r="BA22" s="209">
        <v>0</v>
      </c>
      <c r="BB22" s="209">
        <v>0</v>
      </c>
      <c r="BC22" s="209">
        <v>0</v>
      </c>
      <c r="BD22" s="209">
        <v>0</v>
      </c>
      <c r="BE22" s="209">
        <v>0</v>
      </c>
      <c r="BF22" s="191">
        <f t="shared" si="4"/>
        <v>99</v>
      </c>
    </row>
    <row r="23" spans="1:59" s="193" customFormat="1" ht="19.5" customHeight="1">
      <c r="A23" s="278"/>
      <c r="B23" s="261" t="s">
        <v>193</v>
      </c>
      <c r="C23" s="261" t="s">
        <v>33</v>
      </c>
      <c r="D23" s="187" t="s">
        <v>173</v>
      </c>
      <c r="E23" s="209">
        <v>2</v>
      </c>
      <c r="F23" s="209">
        <v>2</v>
      </c>
      <c r="G23" s="209">
        <v>2</v>
      </c>
      <c r="H23" s="209">
        <v>2</v>
      </c>
      <c r="I23" s="209">
        <v>2</v>
      </c>
      <c r="J23" s="209">
        <v>2</v>
      </c>
      <c r="K23" s="209">
        <v>2</v>
      </c>
      <c r="L23" s="209">
        <v>2</v>
      </c>
      <c r="M23" s="209">
        <v>2</v>
      </c>
      <c r="N23" s="209">
        <v>2</v>
      </c>
      <c r="O23" s="209">
        <v>2</v>
      </c>
      <c r="P23" s="209">
        <v>2</v>
      </c>
      <c r="Q23" s="209">
        <v>2</v>
      </c>
      <c r="R23" s="209">
        <v>2</v>
      </c>
      <c r="S23" s="209">
        <v>2</v>
      </c>
      <c r="T23" s="209">
        <v>2</v>
      </c>
      <c r="U23" s="209">
        <v>2</v>
      </c>
      <c r="V23" s="209"/>
      <c r="W23" s="209">
        <v>0</v>
      </c>
      <c r="X23" s="209">
        <v>0</v>
      </c>
      <c r="Y23" s="209">
        <v>2</v>
      </c>
      <c r="Z23" s="209">
        <v>2</v>
      </c>
      <c r="AA23" s="209">
        <v>2</v>
      </c>
      <c r="AB23" s="209">
        <v>2</v>
      </c>
      <c r="AC23" s="209">
        <v>2</v>
      </c>
      <c r="AD23" s="209">
        <v>2</v>
      </c>
      <c r="AE23" s="209">
        <v>2</v>
      </c>
      <c r="AF23" s="209">
        <v>1</v>
      </c>
      <c r="AG23" s="209">
        <v>2</v>
      </c>
      <c r="AH23" s="209">
        <v>1</v>
      </c>
      <c r="AI23" s="209">
        <v>2</v>
      </c>
      <c r="AJ23" s="209">
        <v>2</v>
      </c>
      <c r="AK23" s="209">
        <v>2</v>
      </c>
      <c r="AL23" s="209">
        <v>1</v>
      </c>
      <c r="AM23" s="209">
        <v>2</v>
      </c>
      <c r="AN23" s="209">
        <v>2</v>
      </c>
      <c r="AO23" s="209">
        <v>2</v>
      </c>
      <c r="AP23" s="209">
        <v>2</v>
      </c>
      <c r="AQ23" s="209">
        <v>2</v>
      </c>
      <c r="AR23" s="209">
        <v>2</v>
      </c>
      <c r="AS23" s="209">
        <v>2</v>
      </c>
      <c r="AT23" s="209">
        <v>2</v>
      </c>
      <c r="AU23" s="209">
        <v>2</v>
      </c>
      <c r="AV23" s="209">
        <v>1</v>
      </c>
      <c r="AW23" s="209"/>
      <c r="AX23" s="209">
        <v>0</v>
      </c>
      <c r="AY23" s="209">
        <v>0</v>
      </c>
      <c r="AZ23" s="209">
        <v>0</v>
      </c>
      <c r="BA23" s="209">
        <v>0</v>
      </c>
      <c r="BB23" s="209">
        <v>0</v>
      </c>
      <c r="BC23" s="209">
        <v>0</v>
      </c>
      <c r="BD23" s="209">
        <v>0</v>
      </c>
      <c r="BE23" s="209">
        <v>0</v>
      </c>
      <c r="BF23" s="189">
        <f t="shared" si="4"/>
        <v>78</v>
      </c>
      <c r="BG23" s="65"/>
    </row>
    <row r="24" spans="1:58" ht="19.5" customHeight="1">
      <c r="A24" s="279"/>
      <c r="B24" s="262"/>
      <c r="C24" s="262"/>
      <c r="D24" s="192" t="s">
        <v>174</v>
      </c>
      <c r="E24" s="191">
        <v>1</v>
      </c>
      <c r="F24" s="191">
        <v>1</v>
      </c>
      <c r="G24" s="191">
        <v>1</v>
      </c>
      <c r="H24" s="191">
        <v>1</v>
      </c>
      <c r="I24" s="191">
        <v>1</v>
      </c>
      <c r="J24" s="191">
        <v>1</v>
      </c>
      <c r="K24" s="191">
        <v>1</v>
      </c>
      <c r="L24" s="191">
        <v>1</v>
      </c>
      <c r="M24" s="191">
        <v>1</v>
      </c>
      <c r="N24" s="191">
        <v>1</v>
      </c>
      <c r="O24" s="191">
        <v>1</v>
      </c>
      <c r="P24" s="191">
        <v>1</v>
      </c>
      <c r="Q24" s="191">
        <v>1</v>
      </c>
      <c r="R24" s="191">
        <v>1</v>
      </c>
      <c r="S24" s="191">
        <v>1</v>
      </c>
      <c r="T24" s="191">
        <v>1</v>
      </c>
      <c r="U24" s="191">
        <v>1</v>
      </c>
      <c r="V24" s="209"/>
      <c r="W24" s="209">
        <v>0</v>
      </c>
      <c r="X24" s="209">
        <v>0</v>
      </c>
      <c r="Y24" s="191"/>
      <c r="Z24" s="191">
        <v>1</v>
      </c>
      <c r="AA24" s="191">
        <v>1</v>
      </c>
      <c r="AB24" s="191">
        <v>1</v>
      </c>
      <c r="AC24" s="191">
        <v>1</v>
      </c>
      <c r="AD24" s="191">
        <v>1</v>
      </c>
      <c r="AE24" s="191">
        <v>1</v>
      </c>
      <c r="AF24" s="191">
        <v>1</v>
      </c>
      <c r="AG24" s="191">
        <v>1</v>
      </c>
      <c r="AH24" s="191">
        <v>1</v>
      </c>
      <c r="AI24" s="191">
        <v>1</v>
      </c>
      <c r="AJ24" s="191">
        <v>1</v>
      </c>
      <c r="AK24" s="191">
        <v>1</v>
      </c>
      <c r="AL24" s="191">
        <v>1</v>
      </c>
      <c r="AM24" s="191">
        <v>1</v>
      </c>
      <c r="AN24" s="191">
        <v>1</v>
      </c>
      <c r="AO24" s="191">
        <v>1</v>
      </c>
      <c r="AP24" s="191">
        <v>1</v>
      </c>
      <c r="AQ24" s="191">
        <v>1</v>
      </c>
      <c r="AR24" s="191">
        <v>1</v>
      </c>
      <c r="AS24" s="191">
        <v>1</v>
      </c>
      <c r="AT24" s="191">
        <v>1</v>
      </c>
      <c r="AU24" s="191">
        <v>1</v>
      </c>
      <c r="AV24" s="191"/>
      <c r="AW24" s="209"/>
      <c r="AX24" s="209">
        <v>0</v>
      </c>
      <c r="AY24" s="209">
        <v>0</v>
      </c>
      <c r="AZ24" s="209">
        <v>0</v>
      </c>
      <c r="BA24" s="209">
        <v>0</v>
      </c>
      <c r="BB24" s="209">
        <v>0</v>
      </c>
      <c r="BC24" s="209">
        <v>0</v>
      </c>
      <c r="BD24" s="209">
        <v>0</v>
      </c>
      <c r="BE24" s="209">
        <v>0</v>
      </c>
      <c r="BF24" s="191">
        <f t="shared" si="4"/>
        <v>39</v>
      </c>
    </row>
    <row r="25" spans="1:59" s="193" customFormat="1" ht="19.5" customHeight="1">
      <c r="A25" s="278"/>
      <c r="B25" s="261" t="s">
        <v>194</v>
      </c>
      <c r="C25" s="261" t="str">
        <f>'[1]УП (2)'!B18</f>
        <v>Физическая культур</v>
      </c>
      <c r="D25" s="187" t="s">
        <v>173</v>
      </c>
      <c r="E25" s="209">
        <v>3</v>
      </c>
      <c r="F25" s="209">
        <v>3</v>
      </c>
      <c r="G25" s="209">
        <v>3</v>
      </c>
      <c r="H25" s="209">
        <v>3</v>
      </c>
      <c r="I25" s="209">
        <v>3</v>
      </c>
      <c r="J25" s="209">
        <v>3</v>
      </c>
      <c r="K25" s="209">
        <v>3</v>
      </c>
      <c r="L25" s="209">
        <v>3</v>
      </c>
      <c r="M25" s="209">
        <v>3</v>
      </c>
      <c r="N25" s="209">
        <v>3</v>
      </c>
      <c r="O25" s="209">
        <v>3</v>
      </c>
      <c r="P25" s="209">
        <v>3</v>
      </c>
      <c r="Q25" s="209">
        <v>3</v>
      </c>
      <c r="R25" s="209">
        <v>3</v>
      </c>
      <c r="S25" s="209">
        <v>3</v>
      </c>
      <c r="T25" s="209">
        <v>3</v>
      </c>
      <c r="U25" s="209">
        <v>3</v>
      </c>
      <c r="V25" s="209"/>
      <c r="W25" s="209">
        <v>0</v>
      </c>
      <c r="X25" s="209">
        <v>0</v>
      </c>
      <c r="Y25" s="209">
        <v>3</v>
      </c>
      <c r="Z25" s="209">
        <v>3</v>
      </c>
      <c r="AA25" s="209">
        <v>3</v>
      </c>
      <c r="AB25" s="209">
        <v>3</v>
      </c>
      <c r="AC25" s="209">
        <v>3</v>
      </c>
      <c r="AD25" s="209">
        <v>3</v>
      </c>
      <c r="AE25" s="209">
        <v>3</v>
      </c>
      <c r="AF25" s="209">
        <v>3</v>
      </c>
      <c r="AG25" s="209">
        <v>3</v>
      </c>
      <c r="AH25" s="209">
        <v>3</v>
      </c>
      <c r="AI25" s="209">
        <v>3</v>
      </c>
      <c r="AJ25" s="209">
        <v>3</v>
      </c>
      <c r="AK25" s="209">
        <v>3</v>
      </c>
      <c r="AL25" s="209">
        <v>3</v>
      </c>
      <c r="AM25" s="209">
        <v>3</v>
      </c>
      <c r="AN25" s="209">
        <v>3</v>
      </c>
      <c r="AO25" s="209">
        <v>3</v>
      </c>
      <c r="AP25" s="209">
        <v>3</v>
      </c>
      <c r="AQ25" s="209">
        <v>3</v>
      </c>
      <c r="AR25" s="209">
        <v>3</v>
      </c>
      <c r="AS25" s="209">
        <v>3</v>
      </c>
      <c r="AT25" s="209">
        <v>3</v>
      </c>
      <c r="AU25" s="209">
        <v>3</v>
      </c>
      <c r="AV25" s="209">
        <v>3</v>
      </c>
      <c r="AW25" s="209"/>
      <c r="AX25" s="209">
        <v>0</v>
      </c>
      <c r="AY25" s="209">
        <v>0</v>
      </c>
      <c r="AZ25" s="209">
        <v>0</v>
      </c>
      <c r="BA25" s="209">
        <v>0</v>
      </c>
      <c r="BB25" s="209">
        <v>0</v>
      </c>
      <c r="BC25" s="209">
        <v>0</v>
      </c>
      <c r="BD25" s="209">
        <v>0</v>
      </c>
      <c r="BE25" s="209">
        <v>0</v>
      </c>
      <c r="BF25" s="189">
        <f t="shared" si="4"/>
        <v>123</v>
      </c>
      <c r="BG25" s="65"/>
    </row>
    <row r="26" spans="1:58" ht="19.5" customHeight="1">
      <c r="A26" s="279"/>
      <c r="B26" s="262"/>
      <c r="C26" s="262"/>
      <c r="D26" s="192" t="s">
        <v>174</v>
      </c>
      <c r="E26" s="191">
        <v>1</v>
      </c>
      <c r="F26" s="191">
        <v>2</v>
      </c>
      <c r="G26" s="191">
        <v>1</v>
      </c>
      <c r="H26" s="191">
        <v>2</v>
      </c>
      <c r="I26" s="191">
        <v>1</v>
      </c>
      <c r="J26" s="191">
        <v>2</v>
      </c>
      <c r="K26" s="191">
        <v>1</v>
      </c>
      <c r="L26" s="191">
        <v>2</v>
      </c>
      <c r="M26" s="191">
        <v>1</v>
      </c>
      <c r="N26" s="191">
        <v>2</v>
      </c>
      <c r="O26" s="191">
        <v>1</v>
      </c>
      <c r="P26" s="191">
        <v>2</v>
      </c>
      <c r="Q26" s="191">
        <v>1</v>
      </c>
      <c r="R26" s="191">
        <v>2</v>
      </c>
      <c r="S26" s="191">
        <v>1</v>
      </c>
      <c r="T26" s="191">
        <v>2</v>
      </c>
      <c r="U26" s="191">
        <v>1</v>
      </c>
      <c r="V26" s="209"/>
      <c r="W26" s="209">
        <v>0</v>
      </c>
      <c r="X26" s="209">
        <v>0</v>
      </c>
      <c r="Y26" s="191">
        <v>2</v>
      </c>
      <c r="Z26" s="191">
        <v>1</v>
      </c>
      <c r="AA26" s="191">
        <v>2</v>
      </c>
      <c r="AB26" s="191">
        <v>1</v>
      </c>
      <c r="AC26" s="191">
        <v>2</v>
      </c>
      <c r="AD26" s="191">
        <v>1</v>
      </c>
      <c r="AE26" s="191">
        <v>2</v>
      </c>
      <c r="AF26" s="191">
        <v>1</v>
      </c>
      <c r="AG26" s="191">
        <v>2</v>
      </c>
      <c r="AH26" s="191">
        <v>1</v>
      </c>
      <c r="AI26" s="191">
        <v>2</v>
      </c>
      <c r="AJ26" s="191">
        <v>1</v>
      </c>
      <c r="AK26" s="191">
        <v>2</v>
      </c>
      <c r="AL26" s="191">
        <v>1</v>
      </c>
      <c r="AM26" s="191">
        <v>2</v>
      </c>
      <c r="AN26" s="191">
        <v>1</v>
      </c>
      <c r="AO26" s="191">
        <v>2</v>
      </c>
      <c r="AP26" s="191">
        <v>1</v>
      </c>
      <c r="AQ26" s="191">
        <v>2</v>
      </c>
      <c r="AR26" s="191">
        <v>1</v>
      </c>
      <c r="AS26" s="191">
        <v>2</v>
      </c>
      <c r="AT26" s="191">
        <v>1</v>
      </c>
      <c r="AU26" s="191">
        <v>2</v>
      </c>
      <c r="AV26" s="191">
        <v>1</v>
      </c>
      <c r="AW26" s="209"/>
      <c r="AX26" s="209">
        <v>0</v>
      </c>
      <c r="AY26" s="209">
        <v>0</v>
      </c>
      <c r="AZ26" s="209">
        <v>0</v>
      </c>
      <c r="BA26" s="209">
        <v>0</v>
      </c>
      <c r="BB26" s="209">
        <v>0</v>
      </c>
      <c r="BC26" s="209">
        <v>0</v>
      </c>
      <c r="BD26" s="209">
        <v>0</v>
      </c>
      <c r="BE26" s="209">
        <v>0</v>
      </c>
      <c r="BF26" s="191">
        <f t="shared" si="4"/>
        <v>61</v>
      </c>
    </row>
    <row r="27" spans="1:59" s="193" customFormat="1" ht="19.5" customHeight="1">
      <c r="A27" s="278"/>
      <c r="B27" s="261" t="s">
        <v>27</v>
      </c>
      <c r="C27" s="261" t="s">
        <v>294</v>
      </c>
      <c r="D27" s="187" t="s">
        <v>173</v>
      </c>
      <c r="E27" s="209">
        <v>1</v>
      </c>
      <c r="F27" s="209">
        <v>1</v>
      </c>
      <c r="G27" s="209">
        <v>1</v>
      </c>
      <c r="H27" s="209">
        <v>1</v>
      </c>
      <c r="I27" s="209">
        <v>1</v>
      </c>
      <c r="J27" s="209">
        <v>1</v>
      </c>
      <c r="K27" s="209">
        <v>1</v>
      </c>
      <c r="L27" s="209">
        <v>1</v>
      </c>
      <c r="M27" s="209">
        <v>1</v>
      </c>
      <c r="N27" s="209">
        <v>1</v>
      </c>
      <c r="O27" s="209">
        <v>1</v>
      </c>
      <c r="P27" s="209">
        <v>1</v>
      </c>
      <c r="Q27" s="209">
        <v>1</v>
      </c>
      <c r="R27" s="209">
        <v>1</v>
      </c>
      <c r="S27" s="209">
        <v>1</v>
      </c>
      <c r="T27" s="209">
        <v>1</v>
      </c>
      <c r="U27" s="209">
        <v>1</v>
      </c>
      <c r="V27" s="209"/>
      <c r="W27" s="209">
        <v>0</v>
      </c>
      <c r="X27" s="209">
        <v>0</v>
      </c>
      <c r="Y27" s="209">
        <v>1</v>
      </c>
      <c r="Z27" s="209">
        <v>1</v>
      </c>
      <c r="AA27" s="209">
        <v>1</v>
      </c>
      <c r="AB27" s="209">
        <v>1</v>
      </c>
      <c r="AC27" s="209">
        <v>1</v>
      </c>
      <c r="AD27" s="209">
        <v>1</v>
      </c>
      <c r="AE27" s="209">
        <v>1</v>
      </c>
      <c r="AF27" s="209">
        <v>1</v>
      </c>
      <c r="AG27" s="209">
        <v>1</v>
      </c>
      <c r="AH27" s="209">
        <v>1</v>
      </c>
      <c r="AI27" s="209">
        <v>1</v>
      </c>
      <c r="AJ27" s="209">
        <v>1</v>
      </c>
      <c r="AK27" s="209">
        <v>1</v>
      </c>
      <c r="AL27" s="209">
        <v>1</v>
      </c>
      <c r="AM27" s="209">
        <v>1</v>
      </c>
      <c r="AN27" s="209">
        <v>1</v>
      </c>
      <c r="AO27" s="209">
        <v>1</v>
      </c>
      <c r="AP27" s="209">
        <v>1</v>
      </c>
      <c r="AQ27" s="209">
        <v>1</v>
      </c>
      <c r="AR27" s="209">
        <v>1</v>
      </c>
      <c r="AS27" s="209">
        <v>1</v>
      </c>
      <c r="AT27" s="209">
        <v>1</v>
      </c>
      <c r="AU27" s="209">
        <v>1</v>
      </c>
      <c r="AV27" s="209">
        <v>1</v>
      </c>
      <c r="AW27" s="209"/>
      <c r="AX27" s="209">
        <v>0</v>
      </c>
      <c r="AY27" s="209">
        <v>0</v>
      </c>
      <c r="AZ27" s="209">
        <v>0</v>
      </c>
      <c r="BA27" s="209">
        <v>0</v>
      </c>
      <c r="BB27" s="209">
        <v>0</v>
      </c>
      <c r="BC27" s="209">
        <v>0</v>
      </c>
      <c r="BD27" s="209">
        <v>0</v>
      </c>
      <c r="BE27" s="209">
        <v>0</v>
      </c>
      <c r="BF27" s="189">
        <f t="shared" si="4"/>
        <v>41</v>
      </c>
      <c r="BG27" s="65"/>
    </row>
    <row r="28" spans="1:58" ht="19.5" customHeight="1">
      <c r="A28" s="279"/>
      <c r="B28" s="262"/>
      <c r="C28" s="262"/>
      <c r="D28" s="192" t="s">
        <v>174</v>
      </c>
      <c r="E28" s="191">
        <v>1</v>
      </c>
      <c r="F28" s="191"/>
      <c r="G28" s="191">
        <v>1</v>
      </c>
      <c r="H28" s="191"/>
      <c r="I28" s="191">
        <v>1</v>
      </c>
      <c r="J28" s="191"/>
      <c r="K28" s="191">
        <v>1</v>
      </c>
      <c r="L28" s="191"/>
      <c r="M28" s="191">
        <v>1</v>
      </c>
      <c r="N28" s="191"/>
      <c r="O28" s="191">
        <v>1</v>
      </c>
      <c r="P28" s="191"/>
      <c r="Q28" s="191">
        <v>1</v>
      </c>
      <c r="R28" s="191"/>
      <c r="S28" s="191">
        <v>1</v>
      </c>
      <c r="T28" s="191"/>
      <c r="U28" s="191">
        <v>1</v>
      </c>
      <c r="V28" s="209"/>
      <c r="W28" s="209">
        <v>0</v>
      </c>
      <c r="X28" s="209">
        <v>0</v>
      </c>
      <c r="Y28" s="191"/>
      <c r="Z28" s="191">
        <v>1</v>
      </c>
      <c r="AA28" s="191"/>
      <c r="AB28" s="191">
        <v>1</v>
      </c>
      <c r="AC28" s="191"/>
      <c r="AD28" s="191">
        <v>1</v>
      </c>
      <c r="AE28" s="191"/>
      <c r="AF28" s="191">
        <v>1</v>
      </c>
      <c r="AG28" s="191"/>
      <c r="AH28" s="191">
        <v>1</v>
      </c>
      <c r="AI28" s="191"/>
      <c r="AJ28" s="191">
        <v>1</v>
      </c>
      <c r="AK28" s="191"/>
      <c r="AL28" s="191">
        <v>1</v>
      </c>
      <c r="AM28" s="191"/>
      <c r="AN28" s="191">
        <v>1</v>
      </c>
      <c r="AO28" s="191"/>
      <c r="AP28" s="191">
        <v>1</v>
      </c>
      <c r="AQ28" s="191"/>
      <c r="AR28" s="194">
        <v>1</v>
      </c>
      <c r="AS28" s="191"/>
      <c r="AT28" s="191">
        <v>1</v>
      </c>
      <c r="AU28" s="191"/>
      <c r="AV28" s="191">
        <v>1</v>
      </c>
      <c r="AW28" s="209"/>
      <c r="AX28" s="209">
        <v>0</v>
      </c>
      <c r="AY28" s="209">
        <v>0</v>
      </c>
      <c r="AZ28" s="209">
        <v>0</v>
      </c>
      <c r="BA28" s="209">
        <v>0</v>
      </c>
      <c r="BB28" s="209">
        <v>0</v>
      </c>
      <c r="BC28" s="209">
        <v>0</v>
      </c>
      <c r="BD28" s="209">
        <v>0</v>
      </c>
      <c r="BE28" s="209">
        <v>0</v>
      </c>
      <c r="BF28" s="189">
        <f t="shared" si="4"/>
        <v>21</v>
      </c>
    </row>
    <row r="29" spans="1:59" s="193" customFormat="1" ht="19.5" customHeight="1">
      <c r="A29" s="279"/>
      <c r="B29" s="261" t="s">
        <v>295</v>
      </c>
      <c r="C29" s="263" t="s">
        <v>296</v>
      </c>
      <c r="D29" s="195" t="s">
        <v>173</v>
      </c>
      <c r="E29" s="196">
        <v>1</v>
      </c>
      <c r="F29" s="196">
        <v>1</v>
      </c>
      <c r="G29" s="196">
        <v>1</v>
      </c>
      <c r="H29" s="196">
        <v>1</v>
      </c>
      <c r="I29" s="196">
        <v>1</v>
      </c>
      <c r="J29" s="196">
        <v>1</v>
      </c>
      <c r="K29" s="196">
        <v>1</v>
      </c>
      <c r="L29" s="196">
        <v>1</v>
      </c>
      <c r="M29" s="196">
        <v>1</v>
      </c>
      <c r="N29" s="196">
        <v>1</v>
      </c>
      <c r="O29" s="196">
        <v>1</v>
      </c>
      <c r="P29" s="196">
        <v>1</v>
      </c>
      <c r="Q29" s="196">
        <v>1</v>
      </c>
      <c r="R29" s="196">
        <v>1</v>
      </c>
      <c r="S29" s="196">
        <v>1</v>
      </c>
      <c r="T29" s="196">
        <v>1</v>
      </c>
      <c r="U29" s="196">
        <v>1</v>
      </c>
      <c r="V29" s="209"/>
      <c r="W29" s="209">
        <v>0</v>
      </c>
      <c r="X29" s="209">
        <v>0</v>
      </c>
      <c r="Y29" s="196">
        <v>1</v>
      </c>
      <c r="Z29" s="196">
        <v>1</v>
      </c>
      <c r="AA29" s="196">
        <v>1</v>
      </c>
      <c r="AB29" s="196">
        <v>1</v>
      </c>
      <c r="AC29" s="196">
        <v>1</v>
      </c>
      <c r="AD29" s="196">
        <v>1</v>
      </c>
      <c r="AE29" s="196">
        <v>1</v>
      </c>
      <c r="AF29" s="196">
        <v>1</v>
      </c>
      <c r="AG29" s="196">
        <v>1</v>
      </c>
      <c r="AH29" s="196">
        <v>1</v>
      </c>
      <c r="AI29" s="196">
        <v>1</v>
      </c>
      <c r="AJ29" s="196">
        <v>1</v>
      </c>
      <c r="AK29" s="196">
        <v>1</v>
      </c>
      <c r="AL29" s="196">
        <v>1</v>
      </c>
      <c r="AM29" s="196">
        <v>1</v>
      </c>
      <c r="AN29" s="196">
        <v>1</v>
      </c>
      <c r="AO29" s="196">
        <v>1</v>
      </c>
      <c r="AP29" s="196">
        <v>1</v>
      </c>
      <c r="AQ29" s="196">
        <v>1</v>
      </c>
      <c r="AR29" s="196">
        <v>1</v>
      </c>
      <c r="AS29" s="196">
        <v>1</v>
      </c>
      <c r="AT29" s="196">
        <v>1</v>
      </c>
      <c r="AU29" s="196">
        <v>1</v>
      </c>
      <c r="AV29" s="196">
        <v>1</v>
      </c>
      <c r="AW29" s="209"/>
      <c r="AX29" s="209">
        <v>0</v>
      </c>
      <c r="AY29" s="209">
        <v>0</v>
      </c>
      <c r="AZ29" s="209">
        <v>0</v>
      </c>
      <c r="BA29" s="209">
        <v>0</v>
      </c>
      <c r="BB29" s="209">
        <v>0</v>
      </c>
      <c r="BC29" s="209">
        <v>0</v>
      </c>
      <c r="BD29" s="209">
        <v>0</v>
      </c>
      <c r="BE29" s="209">
        <v>0</v>
      </c>
      <c r="BF29" s="189">
        <f>SUM(E29:BE29)</f>
        <v>41</v>
      </c>
      <c r="BG29" s="65"/>
    </row>
    <row r="30" spans="1:58" ht="24.75" customHeight="1">
      <c r="A30" s="279"/>
      <c r="B30" s="262"/>
      <c r="C30" s="263"/>
      <c r="D30" s="192" t="s">
        <v>174</v>
      </c>
      <c r="E30" s="191"/>
      <c r="F30" s="191">
        <v>1</v>
      </c>
      <c r="G30" s="191"/>
      <c r="H30" s="191">
        <v>1</v>
      </c>
      <c r="I30" s="191"/>
      <c r="J30" s="191">
        <v>1</v>
      </c>
      <c r="K30" s="191"/>
      <c r="L30" s="191">
        <v>1</v>
      </c>
      <c r="M30" s="191"/>
      <c r="N30" s="191">
        <v>1</v>
      </c>
      <c r="O30" s="191"/>
      <c r="P30" s="191">
        <v>1</v>
      </c>
      <c r="Q30" s="191"/>
      <c r="R30" s="191">
        <v>1</v>
      </c>
      <c r="S30" s="191"/>
      <c r="T30" s="191">
        <v>1</v>
      </c>
      <c r="U30" s="191"/>
      <c r="V30" s="209"/>
      <c r="W30" s="209">
        <v>0</v>
      </c>
      <c r="X30" s="209">
        <v>0</v>
      </c>
      <c r="Y30" s="191">
        <v>1</v>
      </c>
      <c r="Z30" s="191"/>
      <c r="AA30" s="191">
        <v>1</v>
      </c>
      <c r="AB30" s="191"/>
      <c r="AC30" s="191">
        <v>1</v>
      </c>
      <c r="AD30" s="191"/>
      <c r="AE30" s="191">
        <v>1</v>
      </c>
      <c r="AF30" s="191"/>
      <c r="AG30" s="191">
        <v>1</v>
      </c>
      <c r="AH30" s="191"/>
      <c r="AI30" s="191">
        <v>1</v>
      </c>
      <c r="AJ30" s="191"/>
      <c r="AK30" s="191">
        <v>1</v>
      </c>
      <c r="AL30" s="191"/>
      <c r="AM30" s="191">
        <v>1</v>
      </c>
      <c r="AN30" s="191"/>
      <c r="AO30" s="191">
        <v>1</v>
      </c>
      <c r="AP30" s="191"/>
      <c r="AQ30" s="191">
        <v>1</v>
      </c>
      <c r="AR30" s="194"/>
      <c r="AS30" s="191">
        <v>1</v>
      </c>
      <c r="AT30" s="191"/>
      <c r="AU30" s="191">
        <v>1</v>
      </c>
      <c r="AV30" s="191"/>
      <c r="AW30" s="209"/>
      <c r="AX30" s="209">
        <v>0</v>
      </c>
      <c r="AY30" s="209">
        <v>0</v>
      </c>
      <c r="AZ30" s="209">
        <v>0</v>
      </c>
      <c r="BA30" s="209">
        <v>0</v>
      </c>
      <c r="BB30" s="209">
        <v>0</v>
      </c>
      <c r="BC30" s="209">
        <v>0</v>
      </c>
      <c r="BD30" s="209">
        <v>0</v>
      </c>
      <c r="BE30" s="209">
        <v>0</v>
      </c>
      <c r="BF30" s="189">
        <f>SUM(E30:BE30)</f>
        <v>20</v>
      </c>
    </row>
    <row r="31" spans="1:59" s="193" customFormat="1" ht="17.25" customHeight="1">
      <c r="A31" s="278"/>
      <c r="B31" s="264" t="s">
        <v>297</v>
      </c>
      <c r="C31" s="264" t="s">
        <v>30</v>
      </c>
      <c r="D31" s="187" t="s">
        <v>173</v>
      </c>
      <c r="E31" s="209">
        <f>E33+E35+E37</f>
        <v>7</v>
      </c>
      <c r="F31" s="209">
        <f aca="true" t="shared" si="5" ref="F31:BF32">F33+F35+F37</f>
        <v>7</v>
      </c>
      <c r="G31" s="209">
        <f t="shared" si="5"/>
        <v>7</v>
      </c>
      <c r="H31" s="209">
        <f t="shared" si="5"/>
        <v>7</v>
      </c>
      <c r="I31" s="209">
        <f t="shared" si="5"/>
        <v>7</v>
      </c>
      <c r="J31" s="209">
        <f t="shared" si="5"/>
        <v>7</v>
      </c>
      <c r="K31" s="209">
        <f t="shared" si="5"/>
        <v>7</v>
      </c>
      <c r="L31" s="209">
        <f t="shared" si="5"/>
        <v>7</v>
      </c>
      <c r="M31" s="209">
        <f t="shared" si="5"/>
        <v>7</v>
      </c>
      <c r="N31" s="209">
        <f t="shared" si="5"/>
        <v>7</v>
      </c>
      <c r="O31" s="209">
        <f t="shared" si="5"/>
        <v>7</v>
      </c>
      <c r="P31" s="209">
        <f t="shared" si="5"/>
        <v>7</v>
      </c>
      <c r="Q31" s="209">
        <f t="shared" si="5"/>
        <v>7</v>
      </c>
      <c r="R31" s="209">
        <f t="shared" si="5"/>
        <v>7</v>
      </c>
      <c r="S31" s="209">
        <f t="shared" si="5"/>
        <v>7</v>
      </c>
      <c r="T31" s="209">
        <f t="shared" si="5"/>
        <v>7</v>
      </c>
      <c r="U31" s="209">
        <f t="shared" si="5"/>
        <v>7</v>
      </c>
      <c r="V31" s="209"/>
      <c r="W31" s="209">
        <v>0</v>
      </c>
      <c r="X31" s="209">
        <v>0</v>
      </c>
      <c r="Y31" s="209">
        <f t="shared" si="5"/>
        <v>6</v>
      </c>
      <c r="Z31" s="209">
        <f t="shared" si="5"/>
        <v>6</v>
      </c>
      <c r="AA31" s="209">
        <f t="shared" si="5"/>
        <v>6</v>
      </c>
      <c r="AB31" s="209">
        <f t="shared" si="5"/>
        <v>6</v>
      </c>
      <c r="AC31" s="209">
        <f t="shared" si="5"/>
        <v>6</v>
      </c>
      <c r="AD31" s="209">
        <f t="shared" si="5"/>
        <v>6</v>
      </c>
      <c r="AE31" s="209">
        <f t="shared" si="5"/>
        <v>6</v>
      </c>
      <c r="AF31" s="209">
        <f>AF33+AF35+AF37</f>
        <v>6</v>
      </c>
      <c r="AG31" s="209">
        <f t="shared" si="5"/>
        <v>6</v>
      </c>
      <c r="AH31" s="209">
        <f t="shared" si="5"/>
        <v>6</v>
      </c>
      <c r="AI31" s="209">
        <f t="shared" si="5"/>
        <v>6</v>
      </c>
      <c r="AJ31" s="209">
        <f t="shared" si="5"/>
        <v>6</v>
      </c>
      <c r="AK31" s="209">
        <f t="shared" si="5"/>
        <v>6</v>
      </c>
      <c r="AL31" s="209">
        <f t="shared" si="5"/>
        <v>6</v>
      </c>
      <c r="AM31" s="209">
        <f t="shared" si="5"/>
        <v>6</v>
      </c>
      <c r="AN31" s="209">
        <f t="shared" si="5"/>
        <v>6</v>
      </c>
      <c r="AO31" s="209">
        <f t="shared" si="5"/>
        <v>6</v>
      </c>
      <c r="AP31" s="209">
        <f t="shared" si="5"/>
        <v>6</v>
      </c>
      <c r="AQ31" s="209">
        <f t="shared" si="5"/>
        <v>6</v>
      </c>
      <c r="AR31" s="209">
        <f t="shared" si="5"/>
        <v>6</v>
      </c>
      <c r="AS31" s="209">
        <f t="shared" si="5"/>
        <v>6</v>
      </c>
      <c r="AT31" s="209">
        <f t="shared" si="5"/>
        <v>6</v>
      </c>
      <c r="AU31" s="209">
        <f t="shared" si="5"/>
        <v>6</v>
      </c>
      <c r="AV31" s="209">
        <f t="shared" si="5"/>
        <v>6</v>
      </c>
      <c r="AW31" s="209"/>
      <c r="AX31" s="209">
        <f t="shared" si="5"/>
        <v>0</v>
      </c>
      <c r="AY31" s="209">
        <f t="shared" si="5"/>
        <v>0</v>
      </c>
      <c r="AZ31" s="209">
        <f t="shared" si="5"/>
        <v>0</v>
      </c>
      <c r="BA31" s="209">
        <f t="shared" si="5"/>
        <v>0</v>
      </c>
      <c r="BB31" s="209">
        <f t="shared" si="5"/>
        <v>0</v>
      </c>
      <c r="BC31" s="209">
        <f t="shared" si="5"/>
        <v>0</v>
      </c>
      <c r="BD31" s="209">
        <f t="shared" si="5"/>
        <v>0</v>
      </c>
      <c r="BE31" s="209">
        <f t="shared" si="5"/>
        <v>0</v>
      </c>
      <c r="BF31" s="209">
        <f t="shared" si="5"/>
        <v>263</v>
      </c>
      <c r="BG31" s="65"/>
    </row>
    <row r="32" spans="1:58" ht="19.5" customHeight="1">
      <c r="A32" s="278"/>
      <c r="B32" s="265"/>
      <c r="C32" s="265"/>
      <c r="D32" s="192" t="s">
        <v>174</v>
      </c>
      <c r="E32" s="209">
        <f>E34+E36+E38</f>
        <v>4</v>
      </c>
      <c r="F32" s="209">
        <f t="shared" si="5"/>
        <v>3</v>
      </c>
      <c r="G32" s="209">
        <f t="shared" si="5"/>
        <v>4</v>
      </c>
      <c r="H32" s="209">
        <f t="shared" si="5"/>
        <v>3</v>
      </c>
      <c r="I32" s="209">
        <f t="shared" si="5"/>
        <v>4</v>
      </c>
      <c r="J32" s="209">
        <f t="shared" si="5"/>
        <v>3</v>
      </c>
      <c r="K32" s="209">
        <f t="shared" si="5"/>
        <v>4</v>
      </c>
      <c r="L32" s="209">
        <f t="shared" si="5"/>
        <v>3</v>
      </c>
      <c r="M32" s="209">
        <f t="shared" si="5"/>
        <v>4</v>
      </c>
      <c r="N32" s="209">
        <f t="shared" si="5"/>
        <v>3</v>
      </c>
      <c r="O32" s="209">
        <f t="shared" si="5"/>
        <v>4</v>
      </c>
      <c r="P32" s="209">
        <f t="shared" si="5"/>
        <v>3</v>
      </c>
      <c r="Q32" s="209">
        <f t="shared" si="5"/>
        <v>4</v>
      </c>
      <c r="R32" s="209">
        <f t="shared" si="5"/>
        <v>3</v>
      </c>
      <c r="S32" s="209">
        <f t="shared" si="5"/>
        <v>4</v>
      </c>
      <c r="T32" s="209">
        <f t="shared" si="5"/>
        <v>3</v>
      </c>
      <c r="U32" s="209">
        <f t="shared" si="5"/>
        <v>4</v>
      </c>
      <c r="V32" s="209"/>
      <c r="W32" s="209">
        <v>0</v>
      </c>
      <c r="X32" s="209">
        <v>0</v>
      </c>
      <c r="Y32" s="209">
        <f t="shared" si="5"/>
        <v>3</v>
      </c>
      <c r="Z32" s="209">
        <f t="shared" si="5"/>
        <v>3</v>
      </c>
      <c r="AA32" s="209">
        <f t="shared" si="5"/>
        <v>3</v>
      </c>
      <c r="AB32" s="209">
        <f t="shared" si="5"/>
        <v>3</v>
      </c>
      <c r="AC32" s="209">
        <f t="shared" si="5"/>
        <v>3</v>
      </c>
      <c r="AD32" s="209">
        <f t="shared" si="5"/>
        <v>3</v>
      </c>
      <c r="AE32" s="209">
        <f t="shared" si="5"/>
        <v>3</v>
      </c>
      <c r="AF32" s="209">
        <f t="shared" si="5"/>
        <v>3</v>
      </c>
      <c r="AG32" s="209">
        <f t="shared" si="5"/>
        <v>3</v>
      </c>
      <c r="AH32" s="209">
        <f t="shared" si="5"/>
        <v>3</v>
      </c>
      <c r="AI32" s="209">
        <f t="shared" si="5"/>
        <v>3</v>
      </c>
      <c r="AJ32" s="209">
        <f t="shared" si="5"/>
        <v>3</v>
      </c>
      <c r="AK32" s="209">
        <f t="shared" si="5"/>
        <v>3</v>
      </c>
      <c r="AL32" s="209">
        <f t="shared" si="5"/>
        <v>3</v>
      </c>
      <c r="AM32" s="209">
        <f t="shared" si="5"/>
        <v>3</v>
      </c>
      <c r="AN32" s="209">
        <f t="shared" si="5"/>
        <v>3</v>
      </c>
      <c r="AO32" s="209">
        <f t="shared" si="5"/>
        <v>3</v>
      </c>
      <c r="AP32" s="209">
        <f t="shared" si="5"/>
        <v>3</v>
      </c>
      <c r="AQ32" s="209">
        <f t="shared" si="5"/>
        <v>3</v>
      </c>
      <c r="AR32" s="209">
        <f t="shared" si="5"/>
        <v>3</v>
      </c>
      <c r="AS32" s="209">
        <f t="shared" si="5"/>
        <v>3</v>
      </c>
      <c r="AT32" s="209">
        <f t="shared" si="5"/>
        <v>3</v>
      </c>
      <c r="AU32" s="209">
        <f t="shared" si="5"/>
        <v>3</v>
      </c>
      <c r="AV32" s="209">
        <f t="shared" si="5"/>
        <v>3</v>
      </c>
      <c r="AW32" s="209"/>
      <c r="AX32" s="209">
        <f t="shared" si="5"/>
        <v>0</v>
      </c>
      <c r="AY32" s="209">
        <f t="shared" si="5"/>
        <v>0</v>
      </c>
      <c r="AZ32" s="209">
        <f t="shared" si="5"/>
        <v>0</v>
      </c>
      <c r="BA32" s="209">
        <f t="shared" si="5"/>
        <v>0</v>
      </c>
      <c r="BB32" s="209">
        <f t="shared" si="5"/>
        <v>0</v>
      </c>
      <c r="BC32" s="209">
        <f t="shared" si="5"/>
        <v>0</v>
      </c>
      <c r="BD32" s="209">
        <f t="shared" si="5"/>
        <v>0</v>
      </c>
      <c r="BE32" s="209">
        <f t="shared" si="5"/>
        <v>0</v>
      </c>
      <c r="BF32" s="209">
        <f t="shared" si="5"/>
        <v>132</v>
      </c>
    </row>
    <row r="33" spans="1:59" s="193" customFormat="1" ht="19.5" customHeight="1">
      <c r="A33" s="278"/>
      <c r="B33" s="261" t="s">
        <v>272</v>
      </c>
      <c r="C33" s="266" t="s">
        <v>275</v>
      </c>
      <c r="D33" s="187" t="s">
        <v>173</v>
      </c>
      <c r="E33" s="209">
        <v>3</v>
      </c>
      <c r="F33" s="209">
        <v>3</v>
      </c>
      <c r="G33" s="209">
        <v>3</v>
      </c>
      <c r="H33" s="209">
        <v>3</v>
      </c>
      <c r="I33" s="209">
        <v>3</v>
      </c>
      <c r="J33" s="209">
        <v>3</v>
      </c>
      <c r="K33" s="209">
        <v>3</v>
      </c>
      <c r="L33" s="209">
        <v>3</v>
      </c>
      <c r="M33" s="209">
        <v>3</v>
      </c>
      <c r="N33" s="209">
        <v>3</v>
      </c>
      <c r="O33" s="209">
        <v>3</v>
      </c>
      <c r="P33" s="209">
        <v>3</v>
      </c>
      <c r="Q33" s="209">
        <v>3</v>
      </c>
      <c r="R33" s="209">
        <v>3</v>
      </c>
      <c r="S33" s="209">
        <v>3</v>
      </c>
      <c r="T33" s="209">
        <v>3</v>
      </c>
      <c r="U33" s="209">
        <v>3</v>
      </c>
      <c r="V33" s="209"/>
      <c r="W33" s="209">
        <v>0</v>
      </c>
      <c r="X33" s="209">
        <v>0</v>
      </c>
      <c r="Y33" s="209">
        <v>2</v>
      </c>
      <c r="Z33" s="209">
        <v>2</v>
      </c>
      <c r="AA33" s="209">
        <v>2</v>
      </c>
      <c r="AB33" s="209">
        <v>2</v>
      </c>
      <c r="AC33" s="209">
        <v>2</v>
      </c>
      <c r="AD33" s="209">
        <v>2</v>
      </c>
      <c r="AE33" s="209">
        <v>2</v>
      </c>
      <c r="AF33" s="209">
        <v>2</v>
      </c>
      <c r="AG33" s="209">
        <v>2</v>
      </c>
      <c r="AH33" s="209">
        <v>2</v>
      </c>
      <c r="AI33" s="209">
        <v>2</v>
      </c>
      <c r="AJ33" s="209">
        <v>2</v>
      </c>
      <c r="AK33" s="209">
        <v>2</v>
      </c>
      <c r="AL33" s="209">
        <v>2</v>
      </c>
      <c r="AM33" s="209">
        <v>2</v>
      </c>
      <c r="AN33" s="209">
        <v>2</v>
      </c>
      <c r="AO33" s="209">
        <v>2</v>
      </c>
      <c r="AP33" s="209">
        <v>2</v>
      </c>
      <c r="AQ33" s="209">
        <v>2</v>
      </c>
      <c r="AR33" s="209">
        <v>2</v>
      </c>
      <c r="AS33" s="209">
        <v>2</v>
      </c>
      <c r="AT33" s="209">
        <v>2</v>
      </c>
      <c r="AU33" s="209">
        <v>2</v>
      </c>
      <c r="AV33" s="209">
        <v>2</v>
      </c>
      <c r="AW33" s="209"/>
      <c r="AX33" s="209">
        <v>0</v>
      </c>
      <c r="AY33" s="209">
        <v>0</v>
      </c>
      <c r="AZ33" s="209">
        <v>0</v>
      </c>
      <c r="BA33" s="209">
        <v>0</v>
      </c>
      <c r="BB33" s="209">
        <v>0</v>
      </c>
      <c r="BC33" s="209">
        <v>0</v>
      </c>
      <c r="BD33" s="209">
        <v>0</v>
      </c>
      <c r="BE33" s="209">
        <v>0</v>
      </c>
      <c r="BF33" s="189">
        <f aca="true" t="shared" si="6" ref="BF33:BF38">SUM(E33:BE33)</f>
        <v>99</v>
      </c>
      <c r="BG33" s="65"/>
    </row>
    <row r="34" spans="1:58" ht="19.5" customHeight="1">
      <c r="A34" s="278"/>
      <c r="B34" s="261"/>
      <c r="C34" s="266"/>
      <c r="D34" s="197" t="s">
        <v>174</v>
      </c>
      <c r="E34" s="198">
        <v>2</v>
      </c>
      <c r="F34" s="198">
        <v>1</v>
      </c>
      <c r="G34" s="198">
        <v>2</v>
      </c>
      <c r="H34" s="198">
        <v>1</v>
      </c>
      <c r="I34" s="198">
        <v>2</v>
      </c>
      <c r="J34" s="198">
        <v>1</v>
      </c>
      <c r="K34" s="198">
        <v>2</v>
      </c>
      <c r="L34" s="198">
        <v>1</v>
      </c>
      <c r="M34" s="198">
        <v>2</v>
      </c>
      <c r="N34" s="198">
        <v>1</v>
      </c>
      <c r="O34" s="198">
        <v>2</v>
      </c>
      <c r="P34" s="198">
        <v>1</v>
      </c>
      <c r="Q34" s="198">
        <v>2</v>
      </c>
      <c r="R34" s="198">
        <v>1</v>
      </c>
      <c r="S34" s="198">
        <v>2</v>
      </c>
      <c r="T34" s="198">
        <v>1</v>
      </c>
      <c r="U34" s="198">
        <v>2</v>
      </c>
      <c r="V34" s="209"/>
      <c r="W34" s="209">
        <v>0</v>
      </c>
      <c r="X34" s="209">
        <v>0</v>
      </c>
      <c r="Y34" s="198">
        <v>1</v>
      </c>
      <c r="Z34" s="198">
        <v>1</v>
      </c>
      <c r="AA34" s="198">
        <v>1</v>
      </c>
      <c r="AB34" s="198">
        <v>1</v>
      </c>
      <c r="AC34" s="198">
        <v>1</v>
      </c>
      <c r="AD34" s="198">
        <v>1</v>
      </c>
      <c r="AE34" s="198">
        <v>1</v>
      </c>
      <c r="AF34" s="198">
        <v>1</v>
      </c>
      <c r="AG34" s="198">
        <v>1</v>
      </c>
      <c r="AH34" s="198">
        <v>1</v>
      </c>
      <c r="AI34" s="198">
        <v>1</v>
      </c>
      <c r="AJ34" s="198">
        <v>1</v>
      </c>
      <c r="AK34" s="198">
        <v>1</v>
      </c>
      <c r="AL34" s="198">
        <v>1</v>
      </c>
      <c r="AM34" s="198">
        <v>1</v>
      </c>
      <c r="AN34" s="198">
        <v>1</v>
      </c>
      <c r="AO34" s="198">
        <v>1</v>
      </c>
      <c r="AP34" s="198">
        <v>1</v>
      </c>
      <c r="AQ34" s="198">
        <v>1</v>
      </c>
      <c r="AR34" s="198">
        <v>1</v>
      </c>
      <c r="AS34" s="198">
        <v>1</v>
      </c>
      <c r="AT34" s="198">
        <v>1</v>
      </c>
      <c r="AU34" s="198">
        <v>1</v>
      </c>
      <c r="AV34" s="198">
        <v>1</v>
      </c>
      <c r="AW34" s="209"/>
      <c r="AX34" s="209">
        <v>0</v>
      </c>
      <c r="AY34" s="209">
        <v>0</v>
      </c>
      <c r="AZ34" s="209">
        <v>0</v>
      </c>
      <c r="BA34" s="209">
        <v>0</v>
      </c>
      <c r="BB34" s="209">
        <v>0</v>
      </c>
      <c r="BC34" s="209">
        <v>0</v>
      </c>
      <c r="BD34" s="209">
        <v>0</v>
      </c>
      <c r="BE34" s="209">
        <v>0</v>
      </c>
      <c r="BF34" s="191">
        <f t="shared" si="6"/>
        <v>50</v>
      </c>
    </row>
    <row r="35" spans="1:59" s="193" customFormat="1" ht="19.5" customHeight="1">
      <c r="A35" s="278"/>
      <c r="B35" s="261" t="s">
        <v>298</v>
      </c>
      <c r="C35" s="266" t="s">
        <v>276</v>
      </c>
      <c r="D35" s="187" t="s">
        <v>173</v>
      </c>
      <c r="E35" s="209">
        <v>3</v>
      </c>
      <c r="F35" s="209">
        <v>3</v>
      </c>
      <c r="G35" s="209">
        <v>3</v>
      </c>
      <c r="H35" s="209">
        <v>3</v>
      </c>
      <c r="I35" s="209">
        <v>3</v>
      </c>
      <c r="J35" s="209">
        <v>3</v>
      </c>
      <c r="K35" s="209">
        <v>3</v>
      </c>
      <c r="L35" s="209">
        <v>3</v>
      </c>
      <c r="M35" s="209">
        <v>3</v>
      </c>
      <c r="N35" s="209">
        <v>3</v>
      </c>
      <c r="O35" s="209">
        <v>3</v>
      </c>
      <c r="P35" s="209">
        <v>3</v>
      </c>
      <c r="Q35" s="209">
        <v>3</v>
      </c>
      <c r="R35" s="209">
        <v>3</v>
      </c>
      <c r="S35" s="209">
        <v>3</v>
      </c>
      <c r="T35" s="209">
        <v>3</v>
      </c>
      <c r="U35" s="209">
        <v>3</v>
      </c>
      <c r="V35" s="209"/>
      <c r="W35" s="209">
        <v>0</v>
      </c>
      <c r="X35" s="209">
        <v>0</v>
      </c>
      <c r="Y35" s="209">
        <v>2</v>
      </c>
      <c r="Z35" s="209">
        <v>2</v>
      </c>
      <c r="AA35" s="209">
        <v>2</v>
      </c>
      <c r="AB35" s="209">
        <v>2</v>
      </c>
      <c r="AC35" s="209">
        <v>2</v>
      </c>
      <c r="AD35" s="209">
        <v>2</v>
      </c>
      <c r="AE35" s="209">
        <v>2</v>
      </c>
      <c r="AF35" s="209">
        <v>2</v>
      </c>
      <c r="AG35" s="209">
        <v>2</v>
      </c>
      <c r="AH35" s="209">
        <v>2</v>
      </c>
      <c r="AI35" s="209">
        <v>2</v>
      </c>
      <c r="AJ35" s="209">
        <v>2</v>
      </c>
      <c r="AK35" s="209">
        <v>2</v>
      </c>
      <c r="AL35" s="209">
        <v>2</v>
      </c>
      <c r="AM35" s="209">
        <v>2</v>
      </c>
      <c r="AN35" s="209">
        <v>2</v>
      </c>
      <c r="AO35" s="209">
        <v>2</v>
      </c>
      <c r="AP35" s="209">
        <v>2</v>
      </c>
      <c r="AQ35" s="209">
        <v>2</v>
      </c>
      <c r="AR35" s="209">
        <v>2</v>
      </c>
      <c r="AS35" s="209">
        <v>2</v>
      </c>
      <c r="AT35" s="209">
        <v>2</v>
      </c>
      <c r="AU35" s="209">
        <v>2</v>
      </c>
      <c r="AV35" s="209">
        <v>2</v>
      </c>
      <c r="AW35" s="209"/>
      <c r="AX35" s="209">
        <v>0</v>
      </c>
      <c r="AY35" s="209">
        <v>0</v>
      </c>
      <c r="AZ35" s="209">
        <v>0</v>
      </c>
      <c r="BA35" s="209">
        <v>0</v>
      </c>
      <c r="BB35" s="209">
        <v>0</v>
      </c>
      <c r="BC35" s="209">
        <v>0</v>
      </c>
      <c r="BD35" s="209">
        <v>0</v>
      </c>
      <c r="BE35" s="209">
        <v>0</v>
      </c>
      <c r="BF35" s="189">
        <f t="shared" si="6"/>
        <v>99</v>
      </c>
      <c r="BG35" s="65"/>
    </row>
    <row r="36" spans="1:58" ht="19.5" customHeight="1">
      <c r="A36" s="278"/>
      <c r="B36" s="261"/>
      <c r="C36" s="266"/>
      <c r="D36" s="197" t="s">
        <v>174</v>
      </c>
      <c r="E36" s="198">
        <v>1</v>
      </c>
      <c r="F36" s="198">
        <v>2</v>
      </c>
      <c r="G36" s="198">
        <v>1</v>
      </c>
      <c r="H36" s="198">
        <v>2</v>
      </c>
      <c r="I36" s="198">
        <v>1</v>
      </c>
      <c r="J36" s="198">
        <v>2</v>
      </c>
      <c r="K36" s="198">
        <v>1</v>
      </c>
      <c r="L36" s="198">
        <v>2</v>
      </c>
      <c r="M36" s="198">
        <v>1</v>
      </c>
      <c r="N36" s="198">
        <v>2</v>
      </c>
      <c r="O36" s="198">
        <v>1</v>
      </c>
      <c r="P36" s="198">
        <v>2</v>
      </c>
      <c r="Q36" s="198">
        <v>1</v>
      </c>
      <c r="R36" s="198">
        <v>2</v>
      </c>
      <c r="S36" s="198">
        <v>1</v>
      </c>
      <c r="T36" s="198">
        <v>2</v>
      </c>
      <c r="U36" s="198">
        <v>1</v>
      </c>
      <c r="V36" s="209"/>
      <c r="W36" s="209">
        <v>0</v>
      </c>
      <c r="X36" s="209">
        <v>0</v>
      </c>
      <c r="Y36" s="198">
        <v>1</v>
      </c>
      <c r="Z36" s="198">
        <v>1</v>
      </c>
      <c r="AA36" s="198">
        <v>1</v>
      </c>
      <c r="AB36" s="198">
        <v>1</v>
      </c>
      <c r="AC36" s="198">
        <v>1</v>
      </c>
      <c r="AD36" s="198">
        <v>1</v>
      </c>
      <c r="AE36" s="198">
        <v>1</v>
      </c>
      <c r="AF36" s="198">
        <v>1</v>
      </c>
      <c r="AG36" s="198">
        <v>1</v>
      </c>
      <c r="AH36" s="198">
        <v>1</v>
      </c>
      <c r="AI36" s="198">
        <v>1</v>
      </c>
      <c r="AJ36" s="198">
        <v>1</v>
      </c>
      <c r="AK36" s="198">
        <v>1</v>
      </c>
      <c r="AL36" s="198">
        <v>1</v>
      </c>
      <c r="AM36" s="198">
        <v>1</v>
      </c>
      <c r="AN36" s="198">
        <v>1</v>
      </c>
      <c r="AO36" s="198">
        <v>1</v>
      </c>
      <c r="AP36" s="198">
        <v>1</v>
      </c>
      <c r="AQ36" s="198">
        <v>1</v>
      </c>
      <c r="AR36" s="198">
        <v>1</v>
      </c>
      <c r="AS36" s="198">
        <v>1</v>
      </c>
      <c r="AT36" s="198">
        <v>1</v>
      </c>
      <c r="AU36" s="198">
        <v>1</v>
      </c>
      <c r="AV36" s="198">
        <v>1</v>
      </c>
      <c r="AW36" s="209"/>
      <c r="AX36" s="209">
        <v>0</v>
      </c>
      <c r="AY36" s="209">
        <v>0</v>
      </c>
      <c r="AZ36" s="209">
        <v>0</v>
      </c>
      <c r="BA36" s="209">
        <v>0</v>
      </c>
      <c r="BB36" s="209">
        <v>0</v>
      </c>
      <c r="BC36" s="209">
        <v>0</v>
      </c>
      <c r="BD36" s="209">
        <v>0</v>
      </c>
      <c r="BE36" s="209">
        <v>0</v>
      </c>
      <c r="BF36" s="191">
        <f t="shared" si="6"/>
        <v>49</v>
      </c>
    </row>
    <row r="37" spans="1:59" s="193" customFormat="1" ht="19.5" customHeight="1">
      <c r="A37" s="278"/>
      <c r="B37" s="261" t="s">
        <v>274</v>
      </c>
      <c r="C37" s="266" t="s">
        <v>277</v>
      </c>
      <c r="D37" s="187" t="s">
        <v>173</v>
      </c>
      <c r="E37" s="196">
        <v>1</v>
      </c>
      <c r="F37" s="196">
        <v>1</v>
      </c>
      <c r="G37" s="196">
        <v>1</v>
      </c>
      <c r="H37" s="196">
        <v>1</v>
      </c>
      <c r="I37" s="196">
        <v>1</v>
      </c>
      <c r="J37" s="196">
        <v>1</v>
      </c>
      <c r="K37" s="196">
        <v>1</v>
      </c>
      <c r="L37" s="196">
        <v>1</v>
      </c>
      <c r="M37" s="196">
        <v>1</v>
      </c>
      <c r="N37" s="196">
        <v>1</v>
      </c>
      <c r="O37" s="196">
        <v>1</v>
      </c>
      <c r="P37" s="196">
        <v>1</v>
      </c>
      <c r="Q37" s="196">
        <v>1</v>
      </c>
      <c r="R37" s="196">
        <v>1</v>
      </c>
      <c r="S37" s="196">
        <v>1</v>
      </c>
      <c r="T37" s="196">
        <v>1</v>
      </c>
      <c r="U37" s="196">
        <v>1</v>
      </c>
      <c r="V37" s="209"/>
      <c r="W37" s="209">
        <v>0</v>
      </c>
      <c r="X37" s="209">
        <v>0</v>
      </c>
      <c r="Y37" s="196">
        <v>2</v>
      </c>
      <c r="Z37" s="196">
        <v>2</v>
      </c>
      <c r="AA37" s="196">
        <v>2</v>
      </c>
      <c r="AB37" s="196">
        <v>2</v>
      </c>
      <c r="AC37" s="196">
        <v>2</v>
      </c>
      <c r="AD37" s="196">
        <v>2</v>
      </c>
      <c r="AE37" s="196">
        <v>2</v>
      </c>
      <c r="AF37" s="196">
        <v>2</v>
      </c>
      <c r="AG37" s="196">
        <v>2</v>
      </c>
      <c r="AH37" s="196">
        <v>2</v>
      </c>
      <c r="AI37" s="196">
        <v>2</v>
      </c>
      <c r="AJ37" s="196">
        <v>2</v>
      </c>
      <c r="AK37" s="196">
        <v>2</v>
      </c>
      <c r="AL37" s="196">
        <v>2</v>
      </c>
      <c r="AM37" s="196">
        <v>2</v>
      </c>
      <c r="AN37" s="196">
        <v>2</v>
      </c>
      <c r="AO37" s="196">
        <v>2</v>
      </c>
      <c r="AP37" s="196">
        <v>2</v>
      </c>
      <c r="AQ37" s="196">
        <v>2</v>
      </c>
      <c r="AR37" s="196">
        <v>2</v>
      </c>
      <c r="AS37" s="196">
        <v>2</v>
      </c>
      <c r="AT37" s="196">
        <v>2</v>
      </c>
      <c r="AU37" s="196">
        <v>2</v>
      </c>
      <c r="AV37" s="196">
        <v>2</v>
      </c>
      <c r="AW37" s="209"/>
      <c r="AX37" s="209">
        <v>0</v>
      </c>
      <c r="AY37" s="209">
        <v>0</v>
      </c>
      <c r="AZ37" s="209">
        <v>0</v>
      </c>
      <c r="BA37" s="209">
        <v>0</v>
      </c>
      <c r="BB37" s="209">
        <v>0</v>
      </c>
      <c r="BC37" s="209">
        <v>0</v>
      </c>
      <c r="BD37" s="209">
        <v>0</v>
      </c>
      <c r="BE37" s="209">
        <v>0</v>
      </c>
      <c r="BF37" s="189">
        <f t="shared" si="6"/>
        <v>65</v>
      </c>
      <c r="BG37" s="65"/>
    </row>
    <row r="38" spans="1:58" ht="19.5" customHeight="1">
      <c r="A38" s="278"/>
      <c r="B38" s="261"/>
      <c r="C38" s="266"/>
      <c r="D38" s="197" t="s">
        <v>174</v>
      </c>
      <c r="E38" s="198">
        <v>1</v>
      </c>
      <c r="F38" s="198">
        <v>0</v>
      </c>
      <c r="G38" s="198">
        <v>1</v>
      </c>
      <c r="H38" s="198">
        <v>0</v>
      </c>
      <c r="I38" s="198">
        <v>1</v>
      </c>
      <c r="J38" s="198">
        <v>0</v>
      </c>
      <c r="K38" s="198">
        <v>1</v>
      </c>
      <c r="L38" s="198">
        <v>0</v>
      </c>
      <c r="M38" s="198">
        <v>1</v>
      </c>
      <c r="N38" s="198">
        <v>0</v>
      </c>
      <c r="O38" s="198">
        <v>1</v>
      </c>
      <c r="P38" s="198">
        <v>0</v>
      </c>
      <c r="Q38" s="198">
        <v>1</v>
      </c>
      <c r="R38" s="198">
        <v>0</v>
      </c>
      <c r="S38" s="198">
        <v>1</v>
      </c>
      <c r="T38" s="198">
        <v>0</v>
      </c>
      <c r="U38" s="198">
        <v>1</v>
      </c>
      <c r="V38" s="209"/>
      <c r="W38" s="209">
        <v>0</v>
      </c>
      <c r="X38" s="209">
        <v>0</v>
      </c>
      <c r="Y38" s="198">
        <v>1</v>
      </c>
      <c r="Z38" s="198">
        <v>1</v>
      </c>
      <c r="AA38" s="198">
        <v>1</v>
      </c>
      <c r="AB38" s="198">
        <v>1</v>
      </c>
      <c r="AC38" s="198">
        <v>1</v>
      </c>
      <c r="AD38" s="198">
        <v>1</v>
      </c>
      <c r="AE38" s="198">
        <v>1</v>
      </c>
      <c r="AF38" s="198">
        <v>1</v>
      </c>
      <c r="AG38" s="198">
        <v>1</v>
      </c>
      <c r="AH38" s="198">
        <v>1</v>
      </c>
      <c r="AI38" s="198">
        <v>1</v>
      </c>
      <c r="AJ38" s="198">
        <v>1</v>
      </c>
      <c r="AK38" s="198">
        <v>1</v>
      </c>
      <c r="AL38" s="198">
        <v>1</v>
      </c>
      <c r="AM38" s="198">
        <v>1</v>
      </c>
      <c r="AN38" s="198">
        <v>1</v>
      </c>
      <c r="AO38" s="198">
        <v>1</v>
      </c>
      <c r="AP38" s="198">
        <v>1</v>
      </c>
      <c r="AQ38" s="198">
        <v>1</v>
      </c>
      <c r="AR38" s="198">
        <v>1</v>
      </c>
      <c r="AS38" s="198">
        <v>1</v>
      </c>
      <c r="AT38" s="198">
        <v>1</v>
      </c>
      <c r="AU38" s="198">
        <v>1</v>
      </c>
      <c r="AV38" s="198">
        <v>1</v>
      </c>
      <c r="AW38" s="209"/>
      <c r="AX38" s="209">
        <v>0</v>
      </c>
      <c r="AY38" s="209">
        <v>0</v>
      </c>
      <c r="AZ38" s="209">
        <v>0</v>
      </c>
      <c r="BA38" s="209">
        <v>0</v>
      </c>
      <c r="BB38" s="209">
        <v>0</v>
      </c>
      <c r="BC38" s="209">
        <v>0</v>
      </c>
      <c r="BD38" s="209">
        <v>0</v>
      </c>
      <c r="BE38" s="209">
        <v>0</v>
      </c>
      <c r="BF38" s="191">
        <f t="shared" si="6"/>
        <v>33</v>
      </c>
    </row>
    <row r="39" spans="1:58" ht="15.75">
      <c r="A39" s="278"/>
      <c r="B39" s="258" t="s">
        <v>176</v>
      </c>
      <c r="C39" s="267" t="s">
        <v>177</v>
      </c>
      <c r="D39" s="187" t="s">
        <v>173</v>
      </c>
      <c r="E39" s="209">
        <f aca="true" t="shared" si="7" ref="E39:U40">E41+E43+E45+E47+E49+E51</f>
        <v>0</v>
      </c>
      <c r="F39" s="209">
        <f t="shared" si="7"/>
        <v>0</v>
      </c>
      <c r="G39" s="209">
        <f t="shared" si="7"/>
        <v>0</v>
      </c>
      <c r="H39" s="209">
        <f t="shared" si="7"/>
        <v>0</v>
      </c>
      <c r="I39" s="209">
        <f t="shared" si="7"/>
        <v>0</v>
      </c>
      <c r="J39" s="209">
        <f t="shared" si="7"/>
        <v>0</v>
      </c>
      <c r="K39" s="209">
        <f t="shared" si="7"/>
        <v>0</v>
      </c>
      <c r="L39" s="209">
        <f t="shared" si="7"/>
        <v>0</v>
      </c>
      <c r="M39" s="209">
        <f t="shared" si="7"/>
        <v>0</v>
      </c>
      <c r="N39" s="209">
        <f t="shared" si="7"/>
        <v>0</v>
      </c>
      <c r="O39" s="209">
        <f t="shared" si="7"/>
        <v>0</v>
      </c>
      <c r="P39" s="209">
        <f t="shared" si="7"/>
        <v>0</v>
      </c>
      <c r="Q39" s="209">
        <f t="shared" si="7"/>
        <v>0</v>
      </c>
      <c r="R39" s="209">
        <f t="shared" si="7"/>
        <v>0</v>
      </c>
      <c r="S39" s="209">
        <f t="shared" si="7"/>
        <v>0</v>
      </c>
      <c r="T39" s="209">
        <f t="shared" si="7"/>
        <v>0</v>
      </c>
      <c r="U39" s="209">
        <f t="shared" si="7"/>
        <v>0</v>
      </c>
      <c r="V39" s="209"/>
      <c r="W39" s="209">
        <v>0</v>
      </c>
      <c r="X39" s="209">
        <v>0</v>
      </c>
      <c r="Y39" s="209">
        <f aca="true" t="shared" si="8" ref="Y39:BF42">Y41+Y43+Y45+Y47+Y49+Y51</f>
        <v>6</v>
      </c>
      <c r="Z39" s="209">
        <f t="shared" si="8"/>
        <v>7</v>
      </c>
      <c r="AA39" s="209">
        <f t="shared" si="8"/>
        <v>6</v>
      </c>
      <c r="AB39" s="209">
        <f t="shared" si="8"/>
        <v>7</v>
      </c>
      <c r="AC39" s="209">
        <f t="shared" si="8"/>
        <v>6</v>
      </c>
      <c r="AD39" s="209">
        <f t="shared" si="8"/>
        <v>7</v>
      </c>
      <c r="AE39" s="209">
        <f t="shared" si="8"/>
        <v>6</v>
      </c>
      <c r="AF39" s="209">
        <f t="shared" si="8"/>
        <v>8</v>
      </c>
      <c r="AG39" s="209">
        <f t="shared" si="8"/>
        <v>6</v>
      </c>
      <c r="AH39" s="209">
        <f t="shared" si="8"/>
        <v>8</v>
      </c>
      <c r="AI39" s="209">
        <f t="shared" si="8"/>
        <v>6</v>
      </c>
      <c r="AJ39" s="209">
        <f t="shared" si="8"/>
        <v>8</v>
      </c>
      <c r="AK39" s="209">
        <f t="shared" si="8"/>
        <v>7</v>
      </c>
      <c r="AL39" s="209">
        <f t="shared" si="8"/>
        <v>8</v>
      </c>
      <c r="AM39" s="209">
        <f t="shared" si="8"/>
        <v>6</v>
      </c>
      <c r="AN39" s="209">
        <f t="shared" si="8"/>
        <v>7</v>
      </c>
      <c r="AO39" s="209">
        <f t="shared" si="8"/>
        <v>6</v>
      </c>
      <c r="AP39" s="209">
        <f t="shared" si="8"/>
        <v>6</v>
      </c>
      <c r="AQ39" s="209">
        <f t="shared" si="8"/>
        <v>6</v>
      </c>
      <c r="AR39" s="209">
        <f t="shared" si="8"/>
        <v>6</v>
      </c>
      <c r="AS39" s="209">
        <f>AS41+AS43+AS45+AS47+AS49+AS51</f>
        <v>6</v>
      </c>
      <c r="AT39" s="209">
        <f t="shared" si="8"/>
        <v>6</v>
      </c>
      <c r="AU39" s="209">
        <f t="shared" si="8"/>
        <v>6</v>
      </c>
      <c r="AV39" s="209">
        <f t="shared" si="8"/>
        <v>7</v>
      </c>
      <c r="AW39" s="209"/>
      <c r="AX39" s="209">
        <f t="shared" si="8"/>
        <v>0</v>
      </c>
      <c r="AY39" s="209">
        <f t="shared" si="8"/>
        <v>0</v>
      </c>
      <c r="AZ39" s="209">
        <f t="shared" si="8"/>
        <v>0</v>
      </c>
      <c r="BA39" s="209">
        <f t="shared" si="8"/>
        <v>0</v>
      </c>
      <c r="BB39" s="209">
        <f t="shared" si="8"/>
        <v>0</v>
      </c>
      <c r="BC39" s="209">
        <f t="shared" si="8"/>
        <v>0</v>
      </c>
      <c r="BD39" s="209">
        <f t="shared" si="8"/>
        <v>0</v>
      </c>
      <c r="BE39" s="209">
        <f t="shared" si="8"/>
        <v>0</v>
      </c>
      <c r="BF39" s="189">
        <f t="shared" si="8"/>
        <v>316</v>
      </c>
    </row>
    <row r="40" spans="1:58" ht="19.5" customHeight="1">
      <c r="A40" s="278"/>
      <c r="B40" s="258"/>
      <c r="C40" s="268"/>
      <c r="D40" s="192" t="s">
        <v>174</v>
      </c>
      <c r="E40" s="209">
        <f t="shared" si="7"/>
        <v>0</v>
      </c>
      <c r="F40" s="209">
        <f t="shared" si="7"/>
        <v>0</v>
      </c>
      <c r="G40" s="209">
        <f t="shared" si="7"/>
        <v>0</v>
      </c>
      <c r="H40" s="209">
        <f t="shared" si="7"/>
        <v>0</v>
      </c>
      <c r="I40" s="209">
        <f t="shared" si="7"/>
        <v>0</v>
      </c>
      <c r="J40" s="209">
        <f t="shared" si="7"/>
        <v>0</v>
      </c>
      <c r="K40" s="209">
        <f t="shared" si="7"/>
        <v>0</v>
      </c>
      <c r="L40" s="209">
        <f t="shared" si="7"/>
        <v>0</v>
      </c>
      <c r="M40" s="209">
        <f t="shared" si="7"/>
        <v>0</v>
      </c>
      <c r="N40" s="209">
        <f t="shared" si="7"/>
        <v>0</v>
      </c>
      <c r="O40" s="209">
        <f t="shared" si="7"/>
        <v>0</v>
      </c>
      <c r="P40" s="209">
        <f t="shared" si="7"/>
        <v>0</v>
      </c>
      <c r="Q40" s="209">
        <f t="shared" si="7"/>
        <v>0</v>
      </c>
      <c r="R40" s="209">
        <f t="shared" si="7"/>
        <v>0</v>
      </c>
      <c r="S40" s="209">
        <f t="shared" si="7"/>
        <v>0</v>
      </c>
      <c r="T40" s="209">
        <f t="shared" si="7"/>
        <v>0</v>
      </c>
      <c r="U40" s="209">
        <f t="shared" si="7"/>
        <v>0</v>
      </c>
      <c r="V40" s="209"/>
      <c r="W40" s="209">
        <v>0</v>
      </c>
      <c r="X40" s="209">
        <v>0</v>
      </c>
      <c r="Y40" s="209">
        <f t="shared" si="8"/>
        <v>6</v>
      </c>
      <c r="Z40" s="209">
        <f t="shared" si="8"/>
        <v>3</v>
      </c>
      <c r="AA40" s="209">
        <f t="shared" si="8"/>
        <v>3</v>
      </c>
      <c r="AB40" s="209">
        <f t="shared" si="8"/>
        <v>3</v>
      </c>
      <c r="AC40" s="209">
        <f t="shared" si="8"/>
        <v>3</v>
      </c>
      <c r="AD40" s="209">
        <f t="shared" si="8"/>
        <v>3</v>
      </c>
      <c r="AE40" s="209">
        <f t="shared" si="8"/>
        <v>3</v>
      </c>
      <c r="AF40" s="209">
        <f t="shared" si="8"/>
        <v>3</v>
      </c>
      <c r="AG40" s="209">
        <f t="shared" si="8"/>
        <v>3</v>
      </c>
      <c r="AH40" s="209">
        <f t="shared" si="8"/>
        <v>2</v>
      </c>
      <c r="AI40" s="209">
        <f t="shared" si="8"/>
        <v>4</v>
      </c>
      <c r="AJ40" s="209">
        <f t="shared" si="8"/>
        <v>3</v>
      </c>
      <c r="AK40" s="209">
        <f t="shared" si="8"/>
        <v>3</v>
      </c>
      <c r="AL40" s="209">
        <f t="shared" si="8"/>
        <v>3</v>
      </c>
      <c r="AM40" s="209">
        <f t="shared" si="8"/>
        <v>4</v>
      </c>
      <c r="AN40" s="209">
        <f t="shared" si="8"/>
        <v>2</v>
      </c>
      <c r="AO40" s="209">
        <f t="shared" si="8"/>
        <v>4</v>
      </c>
      <c r="AP40" s="209">
        <f t="shared" si="8"/>
        <v>3</v>
      </c>
      <c r="AQ40" s="209">
        <f t="shared" si="8"/>
        <v>4</v>
      </c>
      <c r="AR40" s="209">
        <f t="shared" si="8"/>
        <v>3</v>
      </c>
      <c r="AS40" s="209">
        <f t="shared" si="8"/>
        <v>4</v>
      </c>
      <c r="AT40" s="209">
        <f t="shared" si="8"/>
        <v>3</v>
      </c>
      <c r="AU40" s="209">
        <f t="shared" si="8"/>
        <v>4</v>
      </c>
      <c r="AV40" s="209">
        <f t="shared" si="8"/>
        <v>3</v>
      </c>
      <c r="AW40" s="209"/>
      <c r="AX40" s="209">
        <f t="shared" si="8"/>
        <v>0</v>
      </c>
      <c r="AY40" s="209">
        <f t="shared" si="8"/>
        <v>0</v>
      </c>
      <c r="AZ40" s="209">
        <f t="shared" si="8"/>
        <v>0</v>
      </c>
      <c r="BA40" s="209">
        <f t="shared" si="8"/>
        <v>0</v>
      </c>
      <c r="BB40" s="209">
        <f t="shared" si="8"/>
        <v>0</v>
      </c>
      <c r="BC40" s="209">
        <f t="shared" si="8"/>
        <v>0</v>
      </c>
      <c r="BD40" s="209">
        <f t="shared" si="8"/>
        <v>0</v>
      </c>
      <c r="BE40" s="209">
        <f t="shared" si="8"/>
        <v>0</v>
      </c>
      <c r="BF40" s="191">
        <f t="shared" si="8"/>
        <v>158</v>
      </c>
    </row>
    <row r="41" spans="1:58" ht="15.75">
      <c r="A41" s="278"/>
      <c r="B41" s="256" t="s">
        <v>178</v>
      </c>
      <c r="C41" s="266" t="s">
        <v>86</v>
      </c>
      <c r="D41" s="187" t="s">
        <v>173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>
        <v>0</v>
      </c>
      <c r="X41" s="209">
        <v>0</v>
      </c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>
        <f t="shared" si="8"/>
        <v>0</v>
      </c>
      <c r="AY41" s="209">
        <f t="shared" si="8"/>
        <v>0</v>
      </c>
      <c r="AZ41" s="209">
        <f t="shared" si="8"/>
        <v>0</v>
      </c>
      <c r="BA41" s="209">
        <f t="shared" si="8"/>
        <v>0</v>
      </c>
      <c r="BB41" s="209">
        <f t="shared" si="8"/>
        <v>0</v>
      </c>
      <c r="BC41" s="209">
        <f t="shared" si="8"/>
        <v>0</v>
      </c>
      <c r="BD41" s="209">
        <f t="shared" si="8"/>
        <v>0</v>
      </c>
      <c r="BE41" s="209">
        <f t="shared" si="8"/>
        <v>0</v>
      </c>
      <c r="BF41" s="191">
        <f t="shared" si="8"/>
        <v>158</v>
      </c>
    </row>
    <row r="42" spans="1:58" ht="15.75">
      <c r="A42" s="278"/>
      <c r="B42" s="256"/>
      <c r="C42" s="266"/>
      <c r="D42" s="192" t="s">
        <v>174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>
        <v>0</v>
      </c>
      <c r="X42" s="209">
        <v>0</v>
      </c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8"/>
      <c r="AS42" s="209"/>
      <c r="AT42" s="209"/>
      <c r="AU42" s="209"/>
      <c r="AV42" s="209"/>
      <c r="AW42" s="209"/>
      <c r="AX42" s="209">
        <f t="shared" si="8"/>
        <v>0</v>
      </c>
      <c r="AY42" s="209">
        <f t="shared" si="8"/>
        <v>0</v>
      </c>
      <c r="AZ42" s="209">
        <f t="shared" si="8"/>
        <v>0</v>
      </c>
      <c r="BA42" s="209">
        <f t="shared" si="8"/>
        <v>0</v>
      </c>
      <c r="BB42" s="209">
        <f t="shared" si="8"/>
        <v>0</v>
      </c>
      <c r="BC42" s="209">
        <f t="shared" si="8"/>
        <v>0</v>
      </c>
      <c r="BD42" s="209">
        <f t="shared" si="8"/>
        <v>0</v>
      </c>
      <c r="BE42" s="209">
        <f t="shared" si="8"/>
        <v>0</v>
      </c>
      <c r="BF42" s="191">
        <f t="shared" si="8"/>
        <v>79</v>
      </c>
    </row>
    <row r="43" spans="1:58" ht="15.75">
      <c r="A43" s="278"/>
      <c r="B43" s="256" t="s">
        <v>195</v>
      </c>
      <c r="C43" s="266" t="s">
        <v>87</v>
      </c>
      <c r="D43" s="187" t="s">
        <v>173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>
        <v>0</v>
      </c>
      <c r="X43" s="209">
        <v>0</v>
      </c>
      <c r="Y43" s="196">
        <v>2</v>
      </c>
      <c r="Z43" s="196">
        <v>2</v>
      </c>
      <c r="AA43" s="196">
        <v>2</v>
      </c>
      <c r="AB43" s="196">
        <v>2</v>
      </c>
      <c r="AC43" s="196">
        <v>2</v>
      </c>
      <c r="AD43" s="196">
        <v>2</v>
      </c>
      <c r="AE43" s="196">
        <v>2</v>
      </c>
      <c r="AF43" s="196">
        <v>2</v>
      </c>
      <c r="AG43" s="196">
        <v>2</v>
      </c>
      <c r="AH43" s="196">
        <v>2</v>
      </c>
      <c r="AI43" s="196">
        <v>2</v>
      </c>
      <c r="AJ43" s="196">
        <v>2</v>
      </c>
      <c r="AK43" s="196">
        <v>2</v>
      </c>
      <c r="AL43" s="196">
        <v>2</v>
      </c>
      <c r="AM43" s="196">
        <v>2</v>
      </c>
      <c r="AN43" s="196">
        <v>2</v>
      </c>
      <c r="AO43" s="196">
        <v>2</v>
      </c>
      <c r="AP43" s="196">
        <v>2</v>
      </c>
      <c r="AQ43" s="196">
        <v>2</v>
      </c>
      <c r="AR43" s="196">
        <v>2</v>
      </c>
      <c r="AS43" s="196">
        <v>2</v>
      </c>
      <c r="AT43" s="196">
        <v>2</v>
      </c>
      <c r="AU43" s="196">
        <v>2</v>
      </c>
      <c r="AV43" s="196">
        <v>2</v>
      </c>
      <c r="AW43" s="209"/>
      <c r="AX43" s="209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189">
        <f aca="true" t="shared" si="9" ref="BF43:BF67">SUM(E43:BE43)</f>
        <v>48</v>
      </c>
    </row>
    <row r="44" spans="1:58" ht="15.75">
      <c r="A44" s="278"/>
      <c r="B44" s="256"/>
      <c r="C44" s="266"/>
      <c r="D44" s="192" t="s">
        <v>174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09"/>
      <c r="W44" s="209">
        <v>0</v>
      </c>
      <c r="X44" s="209">
        <v>0</v>
      </c>
      <c r="Y44" s="198">
        <v>2</v>
      </c>
      <c r="Z44" s="198">
        <v>1</v>
      </c>
      <c r="AA44" s="198">
        <v>1</v>
      </c>
      <c r="AB44" s="198">
        <v>1</v>
      </c>
      <c r="AC44" s="198">
        <v>0</v>
      </c>
      <c r="AD44" s="198">
        <v>1</v>
      </c>
      <c r="AE44" s="198">
        <v>1</v>
      </c>
      <c r="AF44" s="198">
        <v>1</v>
      </c>
      <c r="AG44" s="198">
        <v>1</v>
      </c>
      <c r="AH44" s="198">
        <v>1</v>
      </c>
      <c r="AI44" s="198">
        <v>1</v>
      </c>
      <c r="AJ44" s="198">
        <v>1</v>
      </c>
      <c r="AK44" s="198">
        <v>1</v>
      </c>
      <c r="AL44" s="198">
        <v>1</v>
      </c>
      <c r="AM44" s="198">
        <v>1</v>
      </c>
      <c r="AN44" s="198">
        <v>1</v>
      </c>
      <c r="AO44" s="198">
        <v>1</v>
      </c>
      <c r="AP44" s="198">
        <v>1</v>
      </c>
      <c r="AQ44" s="198">
        <v>1</v>
      </c>
      <c r="AR44" s="198">
        <v>1</v>
      </c>
      <c r="AS44" s="198">
        <v>1</v>
      </c>
      <c r="AT44" s="198">
        <v>1</v>
      </c>
      <c r="AU44" s="198">
        <v>1</v>
      </c>
      <c r="AV44" s="198">
        <v>1</v>
      </c>
      <c r="AW44" s="209"/>
      <c r="AX44" s="209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191">
        <f t="shared" si="9"/>
        <v>24</v>
      </c>
    </row>
    <row r="45" spans="1:58" ht="15.75">
      <c r="A45" s="278"/>
      <c r="B45" s="256" t="s">
        <v>196</v>
      </c>
      <c r="C45" s="266" t="s">
        <v>37</v>
      </c>
      <c r="D45" s="187" t="s">
        <v>173</v>
      </c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>
        <v>0</v>
      </c>
      <c r="X45" s="209">
        <v>0</v>
      </c>
      <c r="Y45" s="209">
        <v>2</v>
      </c>
      <c r="Z45" s="209">
        <v>2</v>
      </c>
      <c r="AA45" s="209">
        <v>2</v>
      </c>
      <c r="AB45" s="209">
        <v>1</v>
      </c>
      <c r="AC45" s="209">
        <v>2</v>
      </c>
      <c r="AD45" s="209">
        <v>1</v>
      </c>
      <c r="AE45" s="209">
        <v>2</v>
      </c>
      <c r="AF45" s="209">
        <v>2</v>
      </c>
      <c r="AG45" s="209">
        <v>2</v>
      </c>
      <c r="AH45" s="209">
        <v>2</v>
      </c>
      <c r="AI45" s="209">
        <v>2</v>
      </c>
      <c r="AJ45" s="209">
        <v>2</v>
      </c>
      <c r="AK45" s="209">
        <v>2</v>
      </c>
      <c r="AL45" s="209">
        <v>2</v>
      </c>
      <c r="AM45" s="209">
        <v>2</v>
      </c>
      <c r="AN45" s="209">
        <v>2</v>
      </c>
      <c r="AO45" s="209">
        <v>2</v>
      </c>
      <c r="AP45" s="209">
        <v>2</v>
      </c>
      <c r="AQ45" s="209">
        <v>2</v>
      </c>
      <c r="AR45" s="209">
        <v>2</v>
      </c>
      <c r="AS45" s="209">
        <v>2</v>
      </c>
      <c r="AT45" s="209">
        <v>2</v>
      </c>
      <c r="AU45" s="209">
        <v>2</v>
      </c>
      <c r="AV45" s="209">
        <v>2</v>
      </c>
      <c r="AW45" s="209"/>
      <c r="AX45" s="209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189">
        <f t="shared" si="9"/>
        <v>46</v>
      </c>
    </row>
    <row r="46" spans="1:58" ht="30.75" customHeight="1">
      <c r="A46" s="278"/>
      <c r="B46" s="256"/>
      <c r="C46" s="266"/>
      <c r="D46" s="192" t="s">
        <v>174</v>
      </c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>
        <v>0</v>
      </c>
      <c r="X46" s="209">
        <v>0</v>
      </c>
      <c r="Y46" s="198">
        <v>1</v>
      </c>
      <c r="Z46" s="198">
        <v>1</v>
      </c>
      <c r="AA46" s="198">
        <v>0</v>
      </c>
      <c r="AB46" s="198">
        <v>1</v>
      </c>
      <c r="AC46" s="198">
        <v>1</v>
      </c>
      <c r="AD46" s="198">
        <v>1</v>
      </c>
      <c r="AE46" s="198">
        <v>1</v>
      </c>
      <c r="AF46" s="198">
        <v>1</v>
      </c>
      <c r="AG46" s="198">
        <v>1</v>
      </c>
      <c r="AH46" s="198">
        <v>1</v>
      </c>
      <c r="AI46" s="198">
        <v>1</v>
      </c>
      <c r="AJ46" s="198">
        <v>1</v>
      </c>
      <c r="AK46" s="198">
        <v>1</v>
      </c>
      <c r="AL46" s="198">
        <v>1</v>
      </c>
      <c r="AM46" s="198">
        <v>1</v>
      </c>
      <c r="AN46" s="198">
        <v>1</v>
      </c>
      <c r="AO46" s="198">
        <v>1</v>
      </c>
      <c r="AP46" s="198">
        <v>1</v>
      </c>
      <c r="AQ46" s="198">
        <v>1</v>
      </c>
      <c r="AR46" s="198">
        <v>1</v>
      </c>
      <c r="AS46" s="198">
        <v>1</v>
      </c>
      <c r="AT46" s="198">
        <v>1</v>
      </c>
      <c r="AU46" s="198">
        <v>1</v>
      </c>
      <c r="AV46" s="198">
        <v>1</v>
      </c>
      <c r="AW46" s="209"/>
      <c r="AX46" s="209">
        <v>0</v>
      </c>
      <c r="AY46" s="209">
        <v>0</v>
      </c>
      <c r="AZ46" s="209">
        <v>0</v>
      </c>
      <c r="BA46" s="209">
        <v>0</v>
      </c>
      <c r="BB46" s="209">
        <v>0</v>
      </c>
      <c r="BC46" s="209">
        <v>0</v>
      </c>
      <c r="BD46" s="209">
        <v>0</v>
      </c>
      <c r="BE46" s="209">
        <v>0</v>
      </c>
      <c r="BF46" s="191">
        <f t="shared" si="9"/>
        <v>23</v>
      </c>
    </row>
    <row r="47" spans="1:58" ht="15.75">
      <c r="A47" s="278"/>
      <c r="B47" s="256" t="s">
        <v>197</v>
      </c>
      <c r="C47" s="266" t="s">
        <v>88</v>
      </c>
      <c r="D47" s="187" t="s">
        <v>173</v>
      </c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>
        <v>0</v>
      </c>
      <c r="X47" s="209">
        <v>0</v>
      </c>
      <c r="Y47" s="209">
        <v>1</v>
      </c>
      <c r="Z47" s="209">
        <v>1</v>
      </c>
      <c r="AA47" s="209">
        <v>1</v>
      </c>
      <c r="AB47" s="209">
        <v>2</v>
      </c>
      <c r="AC47" s="209">
        <v>1</v>
      </c>
      <c r="AD47" s="209">
        <v>2</v>
      </c>
      <c r="AE47" s="209">
        <v>1</v>
      </c>
      <c r="AF47" s="209">
        <v>2</v>
      </c>
      <c r="AG47" s="209">
        <v>1</v>
      </c>
      <c r="AH47" s="209">
        <v>2</v>
      </c>
      <c r="AI47" s="209">
        <v>1</v>
      </c>
      <c r="AJ47" s="209">
        <v>2</v>
      </c>
      <c r="AK47" s="209">
        <v>2</v>
      </c>
      <c r="AL47" s="209">
        <v>2</v>
      </c>
      <c r="AM47" s="209">
        <v>1</v>
      </c>
      <c r="AN47" s="209">
        <v>1</v>
      </c>
      <c r="AO47" s="209">
        <v>1</v>
      </c>
      <c r="AP47" s="209">
        <v>1</v>
      </c>
      <c r="AQ47" s="209">
        <v>1</v>
      </c>
      <c r="AR47" s="208">
        <v>1</v>
      </c>
      <c r="AS47" s="209">
        <v>1</v>
      </c>
      <c r="AT47" s="209">
        <v>1</v>
      </c>
      <c r="AU47" s="209">
        <v>1</v>
      </c>
      <c r="AV47" s="209">
        <v>2</v>
      </c>
      <c r="AW47" s="209"/>
      <c r="AX47" s="209">
        <v>0</v>
      </c>
      <c r="AY47" s="209">
        <v>0</v>
      </c>
      <c r="AZ47" s="209">
        <v>0</v>
      </c>
      <c r="BA47" s="209">
        <v>0</v>
      </c>
      <c r="BB47" s="209">
        <v>0</v>
      </c>
      <c r="BC47" s="209">
        <v>0</v>
      </c>
      <c r="BD47" s="209">
        <v>0</v>
      </c>
      <c r="BE47" s="209">
        <v>0</v>
      </c>
      <c r="BF47" s="189">
        <f t="shared" si="9"/>
        <v>32</v>
      </c>
    </row>
    <row r="48" spans="1:58" s="185" customFormat="1" ht="22.5" customHeight="1">
      <c r="A48" s="278"/>
      <c r="B48" s="256"/>
      <c r="C48" s="266"/>
      <c r="D48" s="192" t="s">
        <v>174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209"/>
      <c r="W48" s="209">
        <v>0</v>
      </c>
      <c r="X48" s="209">
        <v>0</v>
      </c>
      <c r="Y48" s="198">
        <v>1</v>
      </c>
      <c r="Z48" s="198"/>
      <c r="AA48" s="198">
        <v>1</v>
      </c>
      <c r="AB48" s="198"/>
      <c r="AC48" s="198">
        <v>1</v>
      </c>
      <c r="AD48" s="198"/>
      <c r="AE48" s="198">
        <v>1</v>
      </c>
      <c r="AF48" s="198"/>
      <c r="AG48" s="198">
        <v>1</v>
      </c>
      <c r="AH48" s="198"/>
      <c r="AI48" s="198">
        <v>1</v>
      </c>
      <c r="AJ48" s="198"/>
      <c r="AK48" s="198">
        <v>1</v>
      </c>
      <c r="AL48" s="198"/>
      <c r="AM48" s="198">
        <v>1</v>
      </c>
      <c r="AN48" s="198"/>
      <c r="AO48" s="198">
        <v>1</v>
      </c>
      <c r="AP48" s="198">
        <v>1</v>
      </c>
      <c r="AQ48" s="198">
        <v>1</v>
      </c>
      <c r="AR48" s="200">
        <v>1</v>
      </c>
      <c r="AS48" s="198">
        <v>1</v>
      </c>
      <c r="AT48" s="198">
        <v>1</v>
      </c>
      <c r="AU48" s="198">
        <v>1</v>
      </c>
      <c r="AV48" s="198">
        <v>1</v>
      </c>
      <c r="AW48" s="209"/>
      <c r="AX48" s="209">
        <v>0</v>
      </c>
      <c r="AY48" s="209">
        <v>0</v>
      </c>
      <c r="AZ48" s="209">
        <v>0</v>
      </c>
      <c r="BA48" s="209">
        <v>0</v>
      </c>
      <c r="BB48" s="209">
        <v>0</v>
      </c>
      <c r="BC48" s="209">
        <v>0</v>
      </c>
      <c r="BD48" s="209">
        <v>0</v>
      </c>
      <c r="BE48" s="209">
        <v>0</v>
      </c>
      <c r="BF48" s="191">
        <f t="shared" si="9"/>
        <v>16</v>
      </c>
    </row>
    <row r="49" spans="1:58" ht="22.5" customHeight="1">
      <c r="A49" s="278"/>
      <c r="B49" s="256" t="s">
        <v>198</v>
      </c>
      <c r="C49" s="266" t="s">
        <v>241</v>
      </c>
      <c r="D49" s="187" t="s">
        <v>173</v>
      </c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>
        <v>0</v>
      </c>
      <c r="X49" s="209">
        <v>0</v>
      </c>
      <c r="Y49" s="209">
        <v>1</v>
      </c>
      <c r="Z49" s="209">
        <v>2</v>
      </c>
      <c r="AA49" s="209">
        <v>1</v>
      </c>
      <c r="AB49" s="209">
        <v>2</v>
      </c>
      <c r="AC49" s="209">
        <v>1</v>
      </c>
      <c r="AD49" s="209">
        <v>2</v>
      </c>
      <c r="AE49" s="209">
        <v>1</v>
      </c>
      <c r="AF49" s="209">
        <v>2</v>
      </c>
      <c r="AG49" s="209">
        <v>1</v>
      </c>
      <c r="AH49" s="209">
        <v>2</v>
      </c>
      <c r="AI49" s="209">
        <v>1</v>
      </c>
      <c r="AJ49" s="209">
        <v>2</v>
      </c>
      <c r="AK49" s="209">
        <v>1</v>
      </c>
      <c r="AL49" s="209">
        <v>2</v>
      </c>
      <c r="AM49" s="209">
        <v>1</v>
      </c>
      <c r="AN49" s="209">
        <v>2</v>
      </c>
      <c r="AO49" s="209">
        <v>1</v>
      </c>
      <c r="AP49" s="209">
        <v>1</v>
      </c>
      <c r="AQ49" s="209">
        <v>1</v>
      </c>
      <c r="AR49" s="209">
        <v>1</v>
      </c>
      <c r="AS49" s="209">
        <v>1</v>
      </c>
      <c r="AT49" s="209">
        <v>1</v>
      </c>
      <c r="AU49" s="209">
        <v>1</v>
      </c>
      <c r="AV49" s="209">
        <v>1</v>
      </c>
      <c r="AW49" s="209"/>
      <c r="AX49" s="209">
        <v>0</v>
      </c>
      <c r="AY49" s="209">
        <v>0</v>
      </c>
      <c r="AZ49" s="209">
        <v>0</v>
      </c>
      <c r="BA49" s="209">
        <v>0</v>
      </c>
      <c r="BB49" s="209">
        <v>0</v>
      </c>
      <c r="BC49" s="209">
        <v>0</v>
      </c>
      <c r="BD49" s="209">
        <v>0</v>
      </c>
      <c r="BE49" s="209">
        <v>0</v>
      </c>
      <c r="BF49" s="189">
        <f t="shared" si="9"/>
        <v>32</v>
      </c>
    </row>
    <row r="50" spans="1:58" ht="15.75">
      <c r="A50" s="278"/>
      <c r="B50" s="256"/>
      <c r="C50" s="266"/>
      <c r="D50" s="192" t="s">
        <v>174</v>
      </c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>
        <v>0</v>
      </c>
      <c r="X50" s="209">
        <v>0</v>
      </c>
      <c r="Y50" s="209">
        <v>2</v>
      </c>
      <c r="Z50" s="209">
        <v>1</v>
      </c>
      <c r="AA50" s="209">
        <v>1</v>
      </c>
      <c r="AB50" s="209">
        <v>1</v>
      </c>
      <c r="AC50" s="209">
        <v>1</v>
      </c>
      <c r="AD50" s="209">
        <v>1</v>
      </c>
      <c r="AE50" s="209">
        <v>0</v>
      </c>
      <c r="AF50" s="209">
        <v>1</v>
      </c>
      <c r="AG50" s="209">
        <v>0</v>
      </c>
      <c r="AH50" s="209">
        <v>0</v>
      </c>
      <c r="AI50" s="209">
        <v>1</v>
      </c>
      <c r="AJ50" s="209">
        <v>1</v>
      </c>
      <c r="AK50" s="209">
        <v>0</v>
      </c>
      <c r="AL50" s="209">
        <v>1</v>
      </c>
      <c r="AM50" s="209">
        <v>1</v>
      </c>
      <c r="AN50" s="209">
        <v>0</v>
      </c>
      <c r="AO50" s="209">
        <v>1</v>
      </c>
      <c r="AP50" s="209">
        <v>0</v>
      </c>
      <c r="AQ50" s="209">
        <v>1</v>
      </c>
      <c r="AR50" s="209">
        <v>0</v>
      </c>
      <c r="AS50" s="209">
        <v>1</v>
      </c>
      <c r="AT50" s="209">
        <v>0</v>
      </c>
      <c r="AU50" s="209">
        <v>1</v>
      </c>
      <c r="AV50" s="209">
        <v>0</v>
      </c>
      <c r="AW50" s="209"/>
      <c r="AX50" s="209">
        <v>0</v>
      </c>
      <c r="AY50" s="209">
        <v>0</v>
      </c>
      <c r="AZ50" s="209">
        <v>0</v>
      </c>
      <c r="BA50" s="209">
        <v>0</v>
      </c>
      <c r="BB50" s="209">
        <v>0</v>
      </c>
      <c r="BC50" s="209">
        <v>0</v>
      </c>
      <c r="BD50" s="209">
        <v>0</v>
      </c>
      <c r="BE50" s="209">
        <v>0</v>
      </c>
      <c r="BF50" s="191">
        <f t="shared" si="9"/>
        <v>16</v>
      </c>
    </row>
    <row r="51" spans="1:58" ht="15.75">
      <c r="A51" s="278"/>
      <c r="B51" s="269" t="s">
        <v>199</v>
      </c>
      <c r="C51" s="271" t="s">
        <v>38</v>
      </c>
      <c r="D51" s="187" t="s">
        <v>173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>
        <v>0</v>
      </c>
      <c r="X51" s="209">
        <v>0</v>
      </c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189">
        <f t="shared" si="9"/>
        <v>0</v>
      </c>
    </row>
    <row r="52" spans="1:58" ht="18.75" customHeight="1">
      <c r="A52" s="278"/>
      <c r="B52" s="270"/>
      <c r="C52" s="272"/>
      <c r="D52" s="192" t="s">
        <v>174</v>
      </c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209"/>
      <c r="W52" s="209">
        <v>0</v>
      </c>
      <c r="X52" s="209">
        <v>0</v>
      </c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200"/>
      <c r="AS52" s="198"/>
      <c r="AT52" s="198"/>
      <c r="AU52" s="198"/>
      <c r="AV52" s="198"/>
      <c r="AW52" s="209"/>
      <c r="AX52" s="209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191">
        <f t="shared" si="9"/>
        <v>0</v>
      </c>
    </row>
    <row r="53" spans="1:58" ht="16.5" customHeight="1">
      <c r="A53" s="278"/>
      <c r="B53" s="273" t="s">
        <v>39</v>
      </c>
      <c r="C53" s="274" t="s">
        <v>179</v>
      </c>
      <c r="D53" s="187" t="s">
        <v>173</v>
      </c>
      <c r="E53" s="209">
        <f aca="true" t="shared" si="10" ref="E53:U54">E59</f>
        <v>0</v>
      </c>
      <c r="F53" s="209">
        <f t="shared" si="10"/>
        <v>0</v>
      </c>
      <c r="G53" s="209">
        <f t="shared" si="10"/>
        <v>0</v>
      </c>
      <c r="H53" s="209">
        <f t="shared" si="10"/>
        <v>0</v>
      </c>
      <c r="I53" s="209">
        <f t="shared" si="10"/>
        <v>0</v>
      </c>
      <c r="J53" s="209">
        <f t="shared" si="10"/>
        <v>0</v>
      </c>
      <c r="K53" s="209">
        <f t="shared" si="10"/>
        <v>0</v>
      </c>
      <c r="L53" s="209">
        <f t="shared" si="10"/>
        <v>0</v>
      </c>
      <c r="M53" s="209">
        <f t="shared" si="10"/>
        <v>0</v>
      </c>
      <c r="N53" s="209">
        <f t="shared" si="10"/>
        <v>0</v>
      </c>
      <c r="O53" s="209">
        <f t="shared" si="10"/>
        <v>0</v>
      </c>
      <c r="P53" s="209">
        <f t="shared" si="10"/>
        <v>0</v>
      </c>
      <c r="Q53" s="209">
        <f t="shared" si="10"/>
        <v>0</v>
      </c>
      <c r="R53" s="209">
        <f t="shared" si="10"/>
        <v>0</v>
      </c>
      <c r="S53" s="209">
        <f t="shared" si="10"/>
        <v>0</v>
      </c>
      <c r="T53" s="209">
        <f t="shared" si="10"/>
        <v>0</v>
      </c>
      <c r="U53" s="209">
        <f t="shared" si="10"/>
        <v>0</v>
      </c>
      <c r="V53" s="209"/>
      <c r="W53" s="209">
        <v>0</v>
      </c>
      <c r="X53" s="209">
        <v>0</v>
      </c>
      <c r="Y53" s="209">
        <f aca="true" t="shared" si="11" ref="Y53:AV54">Y59</f>
        <v>0</v>
      </c>
      <c r="Z53" s="209">
        <f t="shared" si="11"/>
        <v>0</v>
      </c>
      <c r="AA53" s="209">
        <f t="shared" si="11"/>
        <v>0</v>
      </c>
      <c r="AB53" s="209">
        <f t="shared" si="11"/>
        <v>0</v>
      </c>
      <c r="AC53" s="209">
        <f t="shared" si="11"/>
        <v>0</v>
      </c>
      <c r="AD53" s="209">
        <f t="shared" si="11"/>
        <v>0</v>
      </c>
      <c r="AE53" s="209">
        <f t="shared" si="11"/>
        <v>0</v>
      </c>
      <c r="AF53" s="209">
        <f t="shared" si="11"/>
        <v>0</v>
      </c>
      <c r="AG53" s="209">
        <f t="shared" si="11"/>
        <v>0</v>
      </c>
      <c r="AH53" s="209">
        <f t="shared" si="11"/>
        <v>0</v>
      </c>
      <c r="AI53" s="209">
        <f t="shared" si="11"/>
        <v>0</v>
      </c>
      <c r="AJ53" s="209">
        <f t="shared" si="11"/>
        <v>0</v>
      </c>
      <c r="AK53" s="209">
        <f t="shared" si="11"/>
        <v>0</v>
      </c>
      <c r="AL53" s="209">
        <f t="shared" si="11"/>
        <v>0</v>
      </c>
      <c r="AM53" s="209">
        <f t="shared" si="11"/>
        <v>0</v>
      </c>
      <c r="AN53" s="209">
        <f t="shared" si="11"/>
        <v>0</v>
      </c>
      <c r="AO53" s="209">
        <f t="shared" si="11"/>
        <v>0</v>
      </c>
      <c r="AP53" s="209">
        <f t="shared" si="11"/>
        <v>0</v>
      </c>
      <c r="AQ53" s="209">
        <f t="shared" si="11"/>
        <v>0</v>
      </c>
      <c r="AR53" s="209">
        <f t="shared" si="11"/>
        <v>0</v>
      </c>
      <c r="AS53" s="209">
        <f t="shared" si="11"/>
        <v>0</v>
      </c>
      <c r="AT53" s="209">
        <f>AT59+AT61</f>
        <v>0</v>
      </c>
      <c r="AU53" s="209">
        <f>AU59+AU61+AU63</f>
        <v>0</v>
      </c>
      <c r="AV53" s="209">
        <f>AV59+AV61+AV63</f>
        <v>0</v>
      </c>
      <c r="AW53" s="209"/>
      <c r="AX53" s="209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191">
        <f t="shared" si="9"/>
        <v>0</v>
      </c>
    </row>
    <row r="54" spans="1:58" ht="21.75" customHeight="1">
      <c r="A54" s="278"/>
      <c r="B54" s="273"/>
      <c r="C54" s="275"/>
      <c r="D54" s="187" t="s">
        <v>174</v>
      </c>
      <c r="E54" s="209">
        <f t="shared" si="10"/>
        <v>0</v>
      </c>
      <c r="F54" s="209">
        <f t="shared" si="10"/>
        <v>0</v>
      </c>
      <c r="G54" s="209">
        <f t="shared" si="10"/>
        <v>0</v>
      </c>
      <c r="H54" s="209">
        <f t="shared" si="10"/>
        <v>0</v>
      </c>
      <c r="I54" s="209">
        <f t="shared" si="10"/>
        <v>0</v>
      </c>
      <c r="J54" s="209">
        <f t="shared" si="10"/>
        <v>0</v>
      </c>
      <c r="K54" s="209">
        <f t="shared" si="10"/>
        <v>0</v>
      </c>
      <c r="L54" s="209">
        <f t="shared" si="10"/>
        <v>0</v>
      </c>
      <c r="M54" s="209">
        <f t="shared" si="10"/>
        <v>0</v>
      </c>
      <c r="N54" s="209">
        <f t="shared" si="10"/>
        <v>0</v>
      </c>
      <c r="O54" s="209">
        <f t="shared" si="10"/>
        <v>0</v>
      </c>
      <c r="P54" s="209">
        <f t="shared" si="10"/>
        <v>0</v>
      </c>
      <c r="Q54" s="209">
        <f t="shared" si="10"/>
        <v>0</v>
      </c>
      <c r="R54" s="209">
        <f t="shared" si="10"/>
        <v>0</v>
      </c>
      <c r="S54" s="209">
        <f t="shared" si="10"/>
        <v>0</v>
      </c>
      <c r="T54" s="209">
        <f t="shared" si="10"/>
        <v>0</v>
      </c>
      <c r="U54" s="209">
        <f t="shared" si="10"/>
        <v>0</v>
      </c>
      <c r="V54" s="209"/>
      <c r="W54" s="209">
        <v>0</v>
      </c>
      <c r="X54" s="209">
        <v>0</v>
      </c>
      <c r="Y54" s="209">
        <f t="shared" si="11"/>
        <v>0</v>
      </c>
      <c r="Z54" s="209">
        <f t="shared" si="11"/>
        <v>0</v>
      </c>
      <c r="AA54" s="209">
        <f t="shared" si="11"/>
        <v>0</v>
      </c>
      <c r="AB54" s="209">
        <f t="shared" si="11"/>
        <v>0</v>
      </c>
      <c r="AC54" s="209">
        <f t="shared" si="11"/>
        <v>0</v>
      </c>
      <c r="AD54" s="209">
        <f t="shared" si="11"/>
        <v>0</v>
      </c>
      <c r="AE54" s="209">
        <f t="shared" si="11"/>
        <v>0</v>
      </c>
      <c r="AF54" s="209">
        <f t="shared" si="11"/>
        <v>0</v>
      </c>
      <c r="AG54" s="209">
        <f t="shared" si="11"/>
        <v>0</v>
      </c>
      <c r="AH54" s="209">
        <f t="shared" si="11"/>
        <v>0</v>
      </c>
      <c r="AI54" s="209">
        <f t="shared" si="11"/>
        <v>0</v>
      </c>
      <c r="AJ54" s="209">
        <f t="shared" si="11"/>
        <v>0</v>
      </c>
      <c r="AK54" s="209">
        <f t="shared" si="11"/>
        <v>0</v>
      </c>
      <c r="AL54" s="209">
        <f t="shared" si="11"/>
        <v>0</v>
      </c>
      <c r="AM54" s="209">
        <f t="shared" si="11"/>
        <v>0</v>
      </c>
      <c r="AN54" s="209">
        <f t="shared" si="11"/>
        <v>0</v>
      </c>
      <c r="AO54" s="209">
        <f t="shared" si="11"/>
        <v>0</v>
      </c>
      <c r="AP54" s="209">
        <f t="shared" si="11"/>
        <v>0</v>
      </c>
      <c r="AQ54" s="209">
        <f t="shared" si="11"/>
        <v>0</v>
      </c>
      <c r="AR54" s="209">
        <f t="shared" si="11"/>
        <v>0</v>
      </c>
      <c r="AS54" s="209">
        <f t="shared" si="11"/>
        <v>0</v>
      </c>
      <c r="AT54" s="209">
        <f t="shared" si="11"/>
        <v>0</v>
      </c>
      <c r="AU54" s="209">
        <f t="shared" si="11"/>
        <v>0</v>
      </c>
      <c r="AV54" s="209">
        <f t="shared" si="11"/>
        <v>0</v>
      </c>
      <c r="AW54" s="209"/>
      <c r="AX54" s="209">
        <v>0</v>
      </c>
      <c r="AY54" s="209">
        <v>0</v>
      </c>
      <c r="AZ54" s="209">
        <v>0</v>
      </c>
      <c r="BA54" s="209">
        <v>0</v>
      </c>
      <c r="BB54" s="209">
        <v>0</v>
      </c>
      <c r="BC54" s="209">
        <v>0</v>
      </c>
      <c r="BD54" s="209">
        <v>0</v>
      </c>
      <c r="BE54" s="209">
        <v>0</v>
      </c>
      <c r="BF54" s="191">
        <f t="shared" si="9"/>
        <v>0</v>
      </c>
    </row>
    <row r="55" spans="1:58" ht="20.25" customHeight="1">
      <c r="A55" s="278"/>
      <c r="B55" s="273" t="s">
        <v>180</v>
      </c>
      <c r="C55" s="273" t="s">
        <v>181</v>
      </c>
      <c r="D55" s="187" t="s">
        <v>173</v>
      </c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>
        <v>0</v>
      </c>
      <c r="X55" s="209">
        <v>0</v>
      </c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8"/>
      <c r="AL55" s="209"/>
      <c r="AM55" s="209"/>
      <c r="AN55" s="209"/>
      <c r="AO55" s="209"/>
      <c r="AP55" s="209"/>
      <c r="AQ55" s="209"/>
      <c r="AR55" s="208"/>
      <c r="AS55" s="209"/>
      <c r="AT55" s="209"/>
      <c r="AU55" s="209"/>
      <c r="AV55" s="209"/>
      <c r="AW55" s="209"/>
      <c r="AX55" s="209">
        <v>0</v>
      </c>
      <c r="AY55" s="209">
        <v>0</v>
      </c>
      <c r="AZ55" s="209">
        <v>0</v>
      </c>
      <c r="BA55" s="209">
        <v>0</v>
      </c>
      <c r="BB55" s="209">
        <v>0</v>
      </c>
      <c r="BC55" s="209">
        <v>0</v>
      </c>
      <c r="BD55" s="209">
        <v>0</v>
      </c>
      <c r="BE55" s="209">
        <v>0</v>
      </c>
      <c r="BF55" s="191">
        <f t="shared" si="9"/>
        <v>0</v>
      </c>
    </row>
    <row r="56" spans="1:58" ht="13.5" customHeight="1">
      <c r="A56" s="278"/>
      <c r="B56" s="273"/>
      <c r="C56" s="273"/>
      <c r="D56" s="187" t="s">
        <v>174</v>
      </c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>
        <v>0</v>
      </c>
      <c r="X56" s="209">
        <v>0</v>
      </c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8"/>
      <c r="AL56" s="209"/>
      <c r="AM56" s="209"/>
      <c r="AN56" s="209"/>
      <c r="AO56" s="209"/>
      <c r="AP56" s="209"/>
      <c r="AQ56" s="209"/>
      <c r="AR56" s="208"/>
      <c r="AS56" s="209"/>
      <c r="AT56" s="209"/>
      <c r="AU56" s="209"/>
      <c r="AV56" s="209"/>
      <c r="AW56" s="209"/>
      <c r="AX56" s="209">
        <v>0</v>
      </c>
      <c r="AY56" s="209">
        <v>0</v>
      </c>
      <c r="AZ56" s="209">
        <v>0</v>
      </c>
      <c r="BA56" s="209">
        <v>0</v>
      </c>
      <c r="BB56" s="209">
        <v>0</v>
      </c>
      <c r="BC56" s="209">
        <v>0</v>
      </c>
      <c r="BD56" s="209">
        <v>0</v>
      </c>
      <c r="BE56" s="209">
        <v>0</v>
      </c>
      <c r="BF56" s="191">
        <f t="shared" si="9"/>
        <v>0</v>
      </c>
    </row>
    <row r="57" spans="1:58" ht="19.5" customHeight="1">
      <c r="A57" s="278"/>
      <c r="B57" s="273" t="s">
        <v>200</v>
      </c>
      <c r="C57" s="258" t="s">
        <v>43</v>
      </c>
      <c r="D57" s="187" t="s">
        <v>173</v>
      </c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>
        <v>0</v>
      </c>
      <c r="X57" s="209">
        <v>0</v>
      </c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8"/>
      <c r="AS57" s="209"/>
      <c r="AT57" s="209"/>
      <c r="AU57" s="209"/>
      <c r="AV57" s="209"/>
      <c r="AW57" s="209"/>
      <c r="AX57" s="209">
        <v>0</v>
      </c>
      <c r="AY57" s="209">
        <v>0</v>
      </c>
      <c r="AZ57" s="209">
        <v>0</v>
      </c>
      <c r="BA57" s="209">
        <v>0</v>
      </c>
      <c r="BB57" s="209">
        <v>0</v>
      </c>
      <c r="BC57" s="209">
        <v>0</v>
      </c>
      <c r="BD57" s="209">
        <v>0</v>
      </c>
      <c r="BE57" s="209">
        <v>0</v>
      </c>
      <c r="BF57" s="191">
        <f t="shared" si="9"/>
        <v>0</v>
      </c>
    </row>
    <row r="58" spans="1:58" s="193" customFormat="1" ht="19.5" customHeight="1">
      <c r="A58" s="278"/>
      <c r="B58" s="273"/>
      <c r="C58" s="258"/>
      <c r="D58" s="187" t="s">
        <v>174</v>
      </c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>
        <v>0</v>
      </c>
      <c r="X58" s="209">
        <v>0</v>
      </c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8"/>
      <c r="AS58" s="209"/>
      <c r="AT58" s="209"/>
      <c r="AU58" s="209"/>
      <c r="AV58" s="209"/>
      <c r="AW58" s="209"/>
      <c r="AX58" s="209">
        <v>0</v>
      </c>
      <c r="AY58" s="209">
        <v>0</v>
      </c>
      <c r="AZ58" s="209">
        <v>0</v>
      </c>
      <c r="BA58" s="209">
        <v>0</v>
      </c>
      <c r="BB58" s="209">
        <v>0</v>
      </c>
      <c r="BC58" s="209">
        <v>0</v>
      </c>
      <c r="BD58" s="209">
        <v>0</v>
      </c>
      <c r="BE58" s="209">
        <v>0</v>
      </c>
      <c r="BF58" s="191">
        <f t="shared" si="9"/>
        <v>0</v>
      </c>
    </row>
    <row r="59" spans="1:58" ht="19.5" customHeight="1">
      <c r="A59" s="278"/>
      <c r="B59" s="276" t="s">
        <v>44</v>
      </c>
      <c r="C59" s="266" t="s">
        <v>89</v>
      </c>
      <c r="D59" s="187" t="s">
        <v>173</v>
      </c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>
        <v>0</v>
      </c>
      <c r="X59" s="209">
        <v>0</v>
      </c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>
        <v>0</v>
      </c>
      <c r="AY59" s="209">
        <v>0</v>
      </c>
      <c r="AZ59" s="209">
        <v>0</v>
      </c>
      <c r="BA59" s="209">
        <v>0</v>
      </c>
      <c r="BB59" s="209">
        <v>0</v>
      </c>
      <c r="BC59" s="209">
        <v>0</v>
      </c>
      <c r="BD59" s="209">
        <v>0</v>
      </c>
      <c r="BE59" s="209">
        <v>0</v>
      </c>
      <c r="BF59" s="189">
        <f t="shared" si="9"/>
        <v>0</v>
      </c>
    </row>
    <row r="60" spans="1:58" s="193" customFormat="1" ht="19.5" customHeight="1">
      <c r="A60" s="278"/>
      <c r="B60" s="276"/>
      <c r="C60" s="266"/>
      <c r="D60" s="187" t="s">
        <v>174</v>
      </c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>
        <v>0</v>
      </c>
      <c r="X60" s="209">
        <v>0</v>
      </c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>
        <v>0</v>
      </c>
      <c r="AY60" s="209">
        <v>0</v>
      </c>
      <c r="AZ60" s="209">
        <v>0</v>
      </c>
      <c r="BA60" s="209">
        <v>0</v>
      </c>
      <c r="BB60" s="209">
        <v>0</v>
      </c>
      <c r="BC60" s="209">
        <v>0</v>
      </c>
      <c r="BD60" s="209">
        <v>0</v>
      </c>
      <c r="BE60" s="209">
        <v>0</v>
      </c>
      <c r="BF60" s="191">
        <f t="shared" si="9"/>
        <v>0</v>
      </c>
    </row>
    <row r="61" spans="1:58" ht="19.5" customHeight="1">
      <c r="A61" s="278"/>
      <c r="B61" s="266" t="s">
        <v>201</v>
      </c>
      <c r="C61" s="266" t="s">
        <v>96</v>
      </c>
      <c r="D61" s="187" t="s">
        <v>173</v>
      </c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>
        <v>0</v>
      </c>
      <c r="X61" s="209">
        <v>0</v>
      </c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>
        <v>0</v>
      </c>
      <c r="AY61" s="209">
        <v>0</v>
      </c>
      <c r="AZ61" s="209">
        <v>0</v>
      </c>
      <c r="BA61" s="209">
        <v>0</v>
      </c>
      <c r="BB61" s="209">
        <v>0</v>
      </c>
      <c r="BC61" s="209">
        <v>0</v>
      </c>
      <c r="BD61" s="209">
        <v>0</v>
      </c>
      <c r="BE61" s="209">
        <v>0</v>
      </c>
      <c r="BF61" s="191">
        <f t="shared" si="9"/>
        <v>0</v>
      </c>
    </row>
    <row r="62" spans="1:58" ht="19.5" customHeight="1">
      <c r="A62" s="278"/>
      <c r="B62" s="266"/>
      <c r="C62" s="266"/>
      <c r="D62" s="187" t="s">
        <v>174</v>
      </c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>
        <v>0</v>
      </c>
      <c r="X62" s="209">
        <v>0</v>
      </c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>
        <v>0</v>
      </c>
      <c r="AY62" s="209">
        <v>0</v>
      </c>
      <c r="AZ62" s="209">
        <v>0</v>
      </c>
      <c r="BA62" s="209">
        <v>0</v>
      </c>
      <c r="BB62" s="209">
        <v>0</v>
      </c>
      <c r="BC62" s="209">
        <v>0</v>
      </c>
      <c r="BD62" s="209">
        <v>0</v>
      </c>
      <c r="BE62" s="209">
        <v>0</v>
      </c>
      <c r="BF62" s="191">
        <f>SUM(E62:BE62)</f>
        <v>0</v>
      </c>
    </row>
    <row r="63" spans="1:58" s="193" customFormat="1" ht="19.5" customHeight="1">
      <c r="A63" s="278"/>
      <c r="B63" s="266" t="s">
        <v>202</v>
      </c>
      <c r="C63" s="266" t="s">
        <v>300</v>
      </c>
      <c r="D63" s="187" t="s">
        <v>173</v>
      </c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>
        <v>0</v>
      </c>
      <c r="X63" s="209">
        <v>0</v>
      </c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>
        <v>0</v>
      </c>
      <c r="AY63" s="209">
        <v>0</v>
      </c>
      <c r="AZ63" s="209">
        <v>0</v>
      </c>
      <c r="BA63" s="209">
        <v>0</v>
      </c>
      <c r="BB63" s="209">
        <v>0</v>
      </c>
      <c r="BC63" s="209">
        <v>0</v>
      </c>
      <c r="BD63" s="209">
        <v>0</v>
      </c>
      <c r="BE63" s="209">
        <v>0</v>
      </c>
      <c r="BF63" s="191">
        <f>SUM(E63:BE63)</f>
        <v>0</v>
      </c>
    </row>
    <row r="64" spans="1:58" s="193" customFormat="1" ht="19.5" customHeight="1">
      <c r="A64" s="278"/>
      <c r="B64" s="266"/>
      <c r="C64" s="266"/>
      <c r="D64" s="187" t="s">
        <v>174</v>
      </c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>
        <v>0</v>
      </c>
      <c r="X64" s="209">
        <v>0</v>
      </c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>
        <v>0</v>
      </c>
      <c r="AY64" s="209">
        <v>0</v>
      </c>
      <c r="AZ64" s="209">
        <v>0</v>
      </c>
      <c r="BA64" s="209">
        <v>0</v>
      </c>
      <c r="BB64" s="209">
        <v>0</v>
      </c>
      <c r="BC64" s="209">
        <v>0</v>
      </c>
      <c r="BD64" s="209">
        <v>0</v>
      </c>
      <c r="BE64" s="209">
        <v>0</v>
      </c>
      <c r="BF64" s="191">
        <f>SUM(E64:BE64)</f>
        <v>0</v>
      </c>
    </row>
    <row r="65" spans="1:58" ht="19.5" customHeight="1">
      <c r="A65" s="278"/>
      <c r="B65" s="273" t="s">
        <v>301</v>
      </c>
      <c r="C65" s="273"/>
      <c r="D65" s="273"/>
      <c r="E65" s="209">
        <f aca="true" t="shared" si="12" ref="E65:BE66">E53+E39+E7</f>
        <v>35</v>
      </c>
      <c r="F65" s="209">
        <f t="shared" si="12"/>
        <v>35</v>
      </c>
      <c r="G65" s="209">
        <f t="shared" si="12"/>
        <v>35</v>
      </c>
      <c r="H65" s="209">
        <f t="shared" si="12"/>
        <v>35</v>
      </c>
      <c r="I65" s="209">
        <f t="shared" si="12"/>
        <v>35</v>
      </c>
      <c r="J65" s="209">
        <f t="shared" si="12"/>
        <v>35</v>
      </c>
      <c r="K65" s="209">
        <f t="shared" si="12"/>
        <v>35</v>
      </c>
      <c r="L65" s="209">
        <f t="shared" si="12"/>
        <v>35</v>
      </c>
      <c r="M65" s="209">
        <f t="shared" si="12"/>
        <v>35</v>
      </c>
      <c r="N65" s="209">
        <f t="shared" si="12"/>
        <v>35</v>
      </c>
      <c r="O65" s="209">
        <f t="shared" si="12"/>
        <v>35</v>
      </c>
      <c r="P65" s="209">
        <f t="shared" si="12"/>
        <v>35</v>
      </c>
      <c r="Q65" s="209">
        <f t="shared" si="12"/>
        <v>35</v>
      </c>
      <c r="R65" s="209">
        <f t="shared" si="12"/>
        <v>35</v>
      </c>
      <c r="S65" s="209">
        <f t="shared" si="12"/>
        <v>35</v>
      </c>
      <c r="T65" s="209">
        <f t="shared" si="12"/>
        <v>35</v>
      </c>
      <c r="U65" s="209">
        <f t="shared" si="12"/>
        <v>35</v>
      </c>
      <c r="V65" s="209">
        <f>V53+V39+V7</f>
        <v>0</v>
      </c>
      <c r="W65" s="209">
        <f>W53+W39+W7</f>
        <v>0</v>
      </c>
      <c r="X65" s="209">
        <f t="shared" si="12"/>
        <v>0</v>
      </c>
      <c r="Y65" s="209">
        <f t="shared" si="12"/>
        <v>35</v>
      </c>
      <c r="Z65" s="209">
        <f t="shared" si="12"/>
        <v>35</v>
      </c>
      <c r="AA65" s="209">
        <f t="shared" si="12"/>
        <v>35</v>
      </c>
      <c r="AB65" s="209">
        <f t="shared" si="12"/>
        <v>35</v>
      </c>
      <c r="AC65" s="209">
        <f t="shared" si="12"/>
        <v>35</v>
      </c>
      <c r="AD65" s="209">
        <f t="shared" si="12"/>
        <v>35</v>
      </c>
      <c r="AE65" s="209">
        <f t="shared" si="12"/>
        <v>35</v>
      </c>
      <c r="AF65" s="209">
        <f t="shared" si="12"/>
        <v>35</v>
      </c>
      <c r="AG65" s="209">
        <f t="shared" si="12"/>
        <v>35</v>
      </c>
      <c r="AH65" s="209">
        <f t="shared" si="12"/>
        <v>35</v>
      </c>
      <c r="AI65" s="209">
        <f t="shared" si="12"/>
        <v>35</v>
      </c>
      <c r="AJ65" s="209">
        <f t="shared" si="12"/>
        <v>35</v>
      </c>
      <c r="AK65" s="209">
        <f t="shared" si="12"/>
        <v>35</v>
      </c>
      <c r="AL65" s="209">
        <f t="shared" si="12"/>
        <v>35</v>
      </c>
      <c r="AM65" s="209">
        <f t="shared" si="12"/>
        <v>35</v>
      </c>
      <c r="AN65" s="209">
        <f t="shared" si="12"/>
        <v>35</v>
      </c>
      <c r="AO65" s="209">
        <f t="shared" si="12"/>
        <v>35</v>
      </c>
      <c r="AP65" s="209">
        <f t="shared" si="12"/>
        <v>35</v>
      </c>
      <c r="AQ65" s="209">
        <f t="shared" si="12"/>
        <v>35</v>
      </c>
      <c r="AR65" s="209">
        <f t="shared" si="12"/>
        <v>35</v>
      </c>
      <c r="AS65" s="209">
        <f t="shared" si="12"/>
        <v>35</v>
      </c>
      <c r="AT65" s="209">
        <f t="shared" si="12"/>
        <v>35</v>
      </c>
      <c r="AU65" s="209">
        <f t="shared" si="12"/>
        <v>35</v>
      </c>
      <c r="AV65" s="209">
        <f t="shared" si="12"/>
        <v>35</v>
      </c>
      <c r="AW65" s="209">
        <f t="shared" si="12"/>
        <v>0</v>
      </c>
      <c r="AX65" s="209">
        <f t="shared" si="12"/>
        <v>0</v>
      </c>
      <c r="AY65" s="209">
        <f t="shared" si="12"/>
        <v>0</v>
      </c>
      <c r="AZ65" s="209">
        <f t="shared" si="12"/>
        <v>0</v>
      </c>
      <c r="BA65" s="209">
        <f t="shared" si="12"/>
        <v>0</v>
      </c>
      <c r="BB65" s="209">
        <f t="shared" si="12"/>
        <v>0</v>
      </c>
      <c r="BC65" s="209">
        <f t="shared" si="12"/>
        <v>0</v>
      </c>
      <c r="BD65" s="209">
        <f t="shared" si="12"/>
        <v>0</v>
      </c>
      <c r="BE65" s="209">
        <f t="shared" si="12"/>
        <v>0</v>
      </c>
      <c r="BF65" s="191">
        <f t="shared" si="9"/>
        <v>1435</v>
      </c>
    </row>
    <row r="66" spans="1:58" s="193" customFormat="1" ht="19.5" customHeight="1">
      <c r="A66" s="278"/>
      <c r="B66" s="277" t="s">
        <v>183</v>
      </c>
      <c r="C66" s="277"/>
      <c r="D66" s="277"/>
      <c r="E66" s="209">
        <f t="shared" si="12"/>
        <v>17</v>
      </c>
      <c r="F66" s="209">
        <f t="shared" si="12"/>
        <v>18</v>
      </c>
      <c r="G66" s="209">
        <f t="shared" si="12"/>
        <v>17</v>
      </c>
      <c r="H66" s="209">
        <f t="shared" si="12"/>
        <v>18</v>
      </c>
      <c r="I66" s="209">
        <f t="shared" si="12"/>
        <v>17</v>
      </c>
      <c r="J66" s="209">
        <f t="shared" si="12"/>
        <v>18</v>
      </c>
      <c r="K66" s="209">
        <f t="shared" si="12"/>
        <v>17</v>
      </c>
      <c r="L66" s="209">
        <f t="shared" si="12"/>
        <v>18</v>
      </c>
      <c r="M66" s="209">
        <f t="shared" si="12"/>
        <v>17</v>
      </c>
      <c r="N66" s="209">
        <f t="shared" si="12"/>
        <v>18</v>
      </c>
      <c r="O66" s="209">
        <f t="shared" si="12"/>
        <v>17</v>
      </c>
      <c r="P66" s="209">
        <f t="shared" si="12"/>
        <v>18</v>
      </c>
      <c r="Q66" s="209">
        <f t="shared" si="12"/>
        <v>17</v>
      </c>
      <c r="R66" s="209">
        <f t="shared" si="12"/>
        <v>18</v>
      </c>
      <c r="S66" s="209">
        <f t="shared" si="12"/>
        <v>17</v>
      </c>
      <c r="T66" s="209">
        <f t="shared" si="12"/>
        <v>18</v>
      </c>
      <c r="U66" s="209">
        <f t="shared" si="12"/>
        <v>17</v>
      </c>
      <c r="V66" s="209">
        <f>V54+V40+V8</f>
        <v>0</v>
      </c>
      <c r="W66" s="209">
        <f>W54+W40+W8</f>
        <v>0</v>
      </c>
      <c r="X66" s="209">
        <f t="shared" si="12"/>
        <v>0</v>
      </c>
      <c r="Y66" s="209">
        <f t="shared" si="12"/>
        <v>19</v>
      </c>
      <c r="Z66" s="209">
        <f t="shared" si="12"/>
        <v>17</v>
      </c>
      <c r="AA66" s="209">
        <f t="shared" si="12"/>
        <v>18</v>
      </c>
      <c r="AB66" s="209">
        <f t="shared" si="12"/>
        <v>17</v>
      </c>
      <c r="AC66" s="209">
        <f t="shared" si="12"/>
        <v>18</v>
      </c>
      <c r="AD66" s="209">
        <f t="shared" si="12"/>
        <v>17</v>
      </c>
      <c r="AE66" s="209">
        <f t="shared" si="12"/>
        <v>18</v>
      </c>
      <c r="AF66" s="209">
        <f t="shared" si="12"/>
        <v>17</v>
      </c>
      <c r="AG66" s="209">
        <f t="shared" si="12"/>
        <v>18</v>
      </c>
      <c r="AH66" s="209">
        <f t="shared" si="12"/>
        <v>16</v>
      </c>
      <c r="AI66" s="209">
        <f t="shared" si="12"/>
        <v>19</v>
      </c>
      <c r="AJ66" s="209">
        <f t="shared" si="12"/>
        <v>16</v>
      </c>
      <c r="AK66" s="209">
        <f t="shared" si="12"/>
        <v>18</v>
      </c>
      <c r="AL66" s="209">
        <f t="shared" si="12"/>
        <v>17</v>
      </c>
      <c r="AM66" s="209">
        <f t="shared" si="12"/>
        <v>19</v>
      </c>
      <c r="AN66" s="209">
        <f t="shared" si="12"/>
        <v>16</v>
      </c>
      <c r="AO66" s="209">
        <f t="shared" si="12"/>
        <v>19</v>
      </c>
      <c r="AP66" s="209">
        <f t="shared" si="12"/>
        <v>16</v>
      </c>
      <c r="AQ66" s="209">
        <f t="shared" si="12"/>
        <v>19</v>
      </c>
      <c r="AR66" s="209">
        <f t="shared" si="12"/>
        <v>16</v>
      </c>
      <c r="AS66" s="209">
        <f t="shared" si="12"/>
        <v>19</v>
      </c>
      <c r="AT66" s="209">
        <f t="shared" si="12"/>
        <v>16</v>
      </c>
      <c r="AU66" s="209">
        <f t="shared" si="12"/>
        <v>19</v>
      </c>
      <c r="AV66" s="209">
        <f t="shared" si="12"/>
        <v>16</v>
      </c>
      <c r="AW66" s="209">
        <f t="shared" si="12"/>
        <v>0</v>
      </c>
      <c r="AX66" s="209">
        <f t="shared" si="12"/>
        <v>0</v>
      </c>
      <c r="AY66" s="209">
        <f t="shared" si="12"/>
        <v>0</v>
      </c>
      <c r="AZ66" s="209">
        <f t="shared" si="12"/>
        <v>0</v>
      </c>
      <c r="BA66" s="209">
        <f t="shared" si="12"/>
        <v>0</v>
      </c>
      <c r="BB66" s="209">
        <f t="shared" si="12"/>
        <v>0</v>
      </c>
      <c r="BC66" s="209">
        <f t="shared" si="12"/>
        <v>0</v>
      </c>
      <c r="BD66" s="209">
        <f t="shared" si="12"/>
        <v>0</v>
      </c>
      <c r="BE66" s="209">
        <f t="shared" si="12"/>
        <v>0</v>
      </c>
      <c r="BF66" s="191">
        <f t="shared" si="9"/>
        <v>717</v>
      </c>
    </row>
    <row r="67" spans="1:58" ht="19.5" customHeight="1">
      <c r="A67" s="278"/>
      <c r="B67" s="277" t="s">
        <v>184</v>
      </c>
      <c r="C67" s="277"/>
      <c r="D67" s="277"/>
      <c r="E67" s="209">
        <f aca="true" t="shared" si="13" ref="E67:U67">E65+E66</f>
        <v>52</v>
      </c>
      <c r="F67" s="209">
        <f t="shared" si="13"/>
        <v>53</v>
      </c>
      <c r="G67" s="209">
        <f t="shared" si="13"/>
        <v>52</v>
      </c>
      <c r="H67" s="209">
        <f t="shared" si="13"/>
        <v>53</v>
      </c>
      <c r="I67" s="209">
        <f t="shared" si="13"/>
        <v>52</v>
      </c>
      <c r="J67" s="209">
        <f t="shared" si="13"/>
        <v>53</v>
      </c>
      <c r="K67" s="209">
        <f t="shared" si="13"/>
        <v>52</v>
      </c>
      <c r="L67" s="209">
        <f t="shared" si="13"/>
        <v>53</v>
      </c>
      <c r="M67" s="209">
        <f t="shared" si="13"/>
        <v>52</v>
      </c>
      <c r="N67" s="209">
        <f t="shared" si="13"/>
        <v>53</v>
      </c>
      <c r="O67" s="209">
        <f t="shared" si="13"/>
        <v>52</v>
      </c>
      <c r="P67" s="209">
        <f t="shared" si="13"/>
        <v>53</v>
      </c>
      <c r="Q67" s="209">
        <f t="shared" si="13"/>
        <v>52</v>
      </c>
      <c r="R67" s="209">
        <f t="shared" si="13"/>
        <v>53</v>
      </c>
      <c r="S67" s="209">
        <f t="shared" si="13"/>
        <v>52</v>
      </c>
      <c r="T67" s="209">
        <f t="shared" si="13"/>
        <v>53</v>
      </c>
      <c r="U67" s="209">
        <f t="shared" si="13"/>
        <v>52</v>
      </c>
      <c r="V67" s="209">
        <f>V65+V66</f>
        <v>0</v>
      </c>
      <c r="W67" s="209">
        <f>W65+W66</f>
        <v>0</v>
      </c>
      <c r="X67" s="209">
        <f aca="true" t="shared" si="14" ref="X67:BE67">X65+X66</f>
        <v>0</v>
      </c>
      <c r="Y67" s="209">
        <f t="shared" si="14"/>
        <v>54</v>
      </c>
      <c r="Z67" s="209">
        <f t="shared" si="14"/>
        <v>52</v>
      </c>
      <c r="AA67" s="209">
        <f t="shared" si="14"/>
        <v>53</v>
      </c>
      <c r="AB67" s="209">
        <f t="shared" si="14"/>
        <v>52</v>
      </c>
      <c r="AC67" s="209">
        <f t="shared" si="14"/>
        <v>53</v>
      </c>
      <c r="AD67" s="209">
        <f t="shared" si="14"/>
        <v>52</v>
      </c>
      <c r="AE67" s="209">
        <f t="shared" si="14"/>
        <v>53</v>
      </c>
      <c r="AF67" s="209">
        <f t="shared" si="14"/>
        <v>52</v>
      </c>
      <c r="AG67" s="209">
        <f t="shared" si="14"/>
        <v>53</v>
      </c>
      <c r="AH67" s="209">
        <f t="shared" si="14"/>
        <v>51</v>
      </c>
      <c r="AI67" s="209">
        <f t="shared" si="14"/>
        <v>54</v>
      </c>
      <c r="AJ67" s="209">
        <f t="shared" si="14"/>
        <v>51</v>
      </c>
      <c r="AK67" s="209">
        <f t="shared" si="14"/>
        <v>53</v>
      </c>
      <c r="AL67" s="209">
        <f t="shared" si="14"/>
        <v>52</v>
      </c>
      <c r="AM67" s="209">
        <f t="shared" si="14"/>
        <v>54</v>
      </c>
      <c r="AN67" s="209">
        <f t="shared" si="14"/>
        <v>51</v>
      </c>
      <c r="AO67" s="209">
        <f t="shared" si="14"/>
        <v>54</v>
      </c>
      <c r="AP67" s="209">
        <f t="shared" si="14"/>
        <v>51</v>
      </c>
      <c r="AQ67" s="209">
        <f t="shared" si="14"/>
        <v>54</v>
      </c>
      <c r="AR67" s="209">
        <f t="shared" si="14"/>
        <v>51</v>
      </c>
      <c r="AS67" s="209">
        <f t="shared" si="14"/>
        <v>54</v>
      </c>
      <c r="AT67" s="209">
        <f t="shared" si="14"/>
        <v>51</v>
      </c>
      <c r="AU67" s="209">
        <f t="shared" si="14"/>
        <v>54</v>
      </c>
      <c r="AV67" s="209">
        <f t="shared" si="14"/>
        <v>51</v>
      </c>
      <c r="AW67" s="209">
        <f t="shared" si="14"/>
        <v>0</v>
      </c>
      <c r="AX67" s="209">
        <f t="shared" si="14"/>
        <v>0</v>
      </c>
      <c r="AY67" s="209">
        <f t="shared" si="14"/>
        <v>0</v>
      </c>
      <c r="AZ67" s="209">
        <f t="shared" si="14"/>
        <v>0</v>
      </c>
      <c r="BA67" s="209">
        <f t="shared" si="14"/>
        <v>0</v>
      </c>
      <c r="BB67" s="209">
        <f t="shared" si="14"/>
        <v>0</v>
      </c>
      <c r="BC67" s="209">
        <f t="shared" si="14"/>
        <v>0</v>
      </c>
      <c r="BD67" s="209">
        <f t="shared" si="14"/>
        <v>0</v>
      </c>
      <c r="BE67" s="209">
        <f t="shared" si="14"/>
        <v>0</v>
      </c>
      <c r="BF67" s="191">
        <f t="shared" si="9"/>
        <v>2152</v>
      </c>
    </row>
    <row r="68" spans="1:58" s="193" customFormat="1" ht="19.5" customHeight="1">
      <c r="A68" s="179"/>
      <c r="B68" s="180"/>
      <c r="C68" s="181"/>
      <c r="D68" s="182"/>
      <c r="E68" s="210"/>
      <c r="F68" s="210"/>
      <c r="G68" s="210"/>
      <c r="H68" s="210"/>
      <c r="I68" s="210"/>
      <c r="J68" s="210"/>
      <c r="K68" s="210"/>
      <c r="L68" s="210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183"/>
    </row>
    <row r="72" ht="16.5" customHeight="1"/>
    <row r="73" spans="1:3" ht="26.25">
      <c r="A73" s="253" t="s">
        <v>307</v>
      </c>
      <c r="B73" s="253"/>
      <c r="C73" s="253"/>
    </row>
    <row r="74" ht="16.5" customHeight="1"/>
    <row r="75" spans="1:58" ht="99.75">
      <c r="A75" s="254" t="s">
        <v>156</v>
      </c>
      <c r="B75" s="254" t="s">
        <v>0</v>
      </c>
      <c r="C75" s="254" t="s">
        <v>157</v>
      </c>
      <c r="D75" s="255" t="s">
        <v>158</v>
      </c>
      <c r="E75" s="184" t="s">
        <v>317</v>
      </c>
      <c r="F75" s="251" t="s">
        <v>159</v>
      </c>
      <c r="G75" s="251"/>
      <c r="H75" s="251"/>
      <c r="I75" s="184" t="s">
        <v>318</v>
      </c>
      <c r="J75" s="251" t="s">
        <v>160</v>
      </c>
      <c r="K75" s="251"/>
      <c r="L75" s="251"/>
      <c r="M75" s="251"/>
      <c r="N75" s="184" t="s">
        <v>319</v>
      </c>
      <c r="O75" s="251" t="s">
        <v>161</v>
      </c>
      <c r="P75" s="251"/>
      <c r="Q75" s="251"/>
      <c r="R75" s="184" t="s">
        <v>320</v>
      </c>
      <c r="S75" s="251" t="s">
        <v>162</v>
      </c>
      <c r="T75" s="251"/>
      <c r="U75" s="251"/>
      <c r="V75" s="184" t="s">
        <v>321</v>
      </c>
      <c r="W75" s="251" t="s">
        <v>163</v>
      </c>
      <c r="X75" s="251"/>
      <c r="Y75" s="251"/>
      <c r="Z75" s="251"/>
      <c r="AA75" s="184" t="s">
        <v>322</v>
      </c>
      <c r="AB75" s="251" t="s">
        <v>164</v>
      </c>
      <c r="AC75" s="251"/>
      <c r="AD75" s="251"/>
      <c r="AE75" s="184" t="s">
        <v>323</v>
      </c>
      <c r="AF75" s="251" t="s">
        <v>165</v>
      </c>
      <c r="AG75" s="251"/>
      <c r="AH75" s="251"/>
      <c r="AI75" s="184" t="s">
        <v>324</v>
      </c>
      <c r="AJ75" s="251" t="s">
        <v>166</v>
      </c>
      <c r="AK75" s="251"/>
      <c r="AL75" s="251"/>
      <c r="AM75" s="251"/>
      <c r="AN75" s="184" t="s">
        <v>325</v>
      </c>
      <c r="AO75" s="251" t="s">
        <v>167</v>
      </c>
      <c r="AP75" s="251"/>
      <c r="AQ75" s="251"/>
      <c r="AR75" s="184" t="s">
        <v>326</v>
      </c>
      <c r="AS75" s="251" t="s">
        <v>168</v>
      </c>
      <c r="AT75" s="251"/>
      <c r="AU75" s="251"/>
      <c r="AV75" s="184" t="s">
        <v>327</v>
      </c>
      <c r="AW75" s="251" t="s">
        <v>169</v>
      </c>
      <c r="AX75" s="251"/>
      <c r="AY75" s="251"/>
      <c r="AZ75" s="251"/>
      <c r="BA75" s="184" t="s">
        <v>328</v>
      </c>
      <c r="BB75" s="251" t="s">
        <v>170</v>
      </c>
      <c r="BC75" s="251"/>
      <c r="BD75" s="251"/>
      <c r="BE75" s="184" t="s">
        <v>329</v>
      </c>
      <c r="BF75" s="294" t="s">
        <v>186</v>
      </c>
    </row>
    <row r="76" spans="1:58" ht="35.25" customHeight="1">
      <c r="A76" s="254"/>
      <c r="B76" s="254"/>
      <c r="C76" s="254"/>
      <c r="D76" s="255"/>
      <c r="E76" s="256" t="s">
        <v>171</v>
      </c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94"/>
    </row>
    <row r="77" spans="1:58" ht="17.25">
      <c r="A77" s="254"/>
      <c r="B77" s="254"/>
      <c r="C77" s="254"/>
      <c r="D77" s="255"/>
      <c r="E77" s="186">
        <v>36</v>
      </c>
      <c r="F77" s="186">
        <v>37</v>
      </c>
      <c r="G77" s="186">
        <v>38</v>
      </c>
      <c r="H77" s="186">
        <v>39</v>
      </c>
      <c r="I77" s="186">
        <v>40</v>
      </c>
      <c r="J77" s="186">
        <v>41</v>
      </c>
      <c r="K77" s="186">
        <v>42</v>
      </c>
      <c r="L77" s="186">
        <v>43</v>
      </c>
      <c r="M77" s="186">
        <v>44</v>
      </c>
      <c r="N77" s="186">
        <v>45</v>
      </c>
      <c r="O77" s="186">
        <v>46</v>
      </c>
      <c r="P77" s="186">
        <v>47</v>
      </c>
      <c r="Q77" s="186">
        <v>48</v>
      </c>
      <c r="R77" s="186">
        <v>49</v>
      </c>
      <c r="S77" s="186">
        <v>50</v>
      </c>
      <c r="T77" s="186">
        <v>51</v>
      </c>
      <c r="U77" s="186">
        <v>52</v>
      </c>
      <c r="V77" s="186">
        <v>53</v>
      </c>
      <c r="W77" s="186">
        <v>1</v>
      </c>
      <c r="X77" s="186">
        <v>2</v>
      </c>
      <c r="Y77" s="186">
        <v>3</v>
      </c>
      <c r="Z77" s="186">
        <v>4</v>
      </c>
      <c r="AA77" s="186">
        <v>5</v>
      </c>
      <c r="AB77" s="186">
        <v>6</v>
      </c>
      <c r="AC77" s="186">
        <v>7</v>
      </c>
      <c r="AD77" s="186">
        <v>8</v>
      </c>
      <c r="AE77" s="186">
        <v>9</v>
      </c>
      <c r="AF77" s="186">
        <v>10</v>
      </c>
      <c r="AG77" s="186">
        <v>11</v>
      </c>
      <c r="AH77" s="186">
        <v>12</v>
      </c>
      <c r="AI77" s="186">
        <v>13</v>
      </c>
      <c r="AJ77" s="186">
        <v>14</v>
      </c>
      <c r="AK77" s="186">
        <v>15</v>
      </c>
      <c r="AL77" s="186">
        <v>16</v>
      </c>
      <c r="AM77" s="186">
        <v>17</v>
      </c>
      <c r="AN77" s="186">
        <v>18</v>
      </c>
      <c r="AO77" s="186">
        <v>19</v>
      </c>
      <c r="AP77" s="186">
        <v>20</v>
      </c>
      <c r="AQ77" s="186">
        <v>21</v>
      </c>
      <c r="AR77" s="186">
        <v>22</v>
      </c>
      <c r="AS77" s="186">
        <v>23</v>
      </c>
      <c r="AT77" s="186">
        <v>24</v>
      </c>
      <c r="AU77" s="186">
        <v>25</v>
      </c>
      <c r="AV77" s="186">
        <v>26</v>
      </c>
      <c r="AW77" s="186">
        <v>27</v>
      </c>
      <c r="AX77" s="186">
        <v>28</v>
      </c>
      <c r="AY77" s="186">
        <v>29</v>
      </c>
      <c r="AZ77" s="186">
        <v>30</v>
      </c>
      <c r="BA77" s="186">
        <v>31</v>
      </c>
      <c r="BB77" s="186">
        <v>32</v>
      </c>
      <c r="BC77" s="186">
        <v>33</v>
      </c>
      <c r="BD77" s="186">
        <v>34</v>
      </c>
      <c r="BE77" s="186">
        <v>35</v>
      </c>
      <c r="BF77" s="294"/>
    </row>
    <row r="78" spans="1:58" ht="15.75">
      <c r="A78" s="254"/>
      <c r="B78" s="254"/>
      <c r="C78" s="254"/>
      <c r="D78" s="255"/>
      <c r="E78" s="257" t="s">
        <v>185</v>
      </c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94"/>
    </row>
    <row r="79" spans="1:58" ht="22.5" customHeight="1">
      <c r="A79" s="254"/>
      <c r="B79" s="254"/>
      <c r="C79" s="254"/>
      <c r="D79" s="255"/>
      <c r="E79" s="186">
        <v>1</v>
      </c>
      <c r="F79" s="186">
        <v>2</v>
      </c>
      <c r="G79" s="186">
        <v>3</v>
      </c>
      <c r="H79" s="186">
        <v>4</v>
      </c>
      <c r="I79" s="186">
        <v>5</v>
      </c>
      <c r="J79" s="186">
        <v>6</v>
      </c>
      <c r="K79" s="186">
        <v>7</v>
      </c>
      <c r="L79" s="186">
        <v>8</v>
      </c>
      <c r="M79" s="186">
        <v>9</v>
      </c>
      <c r="N79" s="186">
        <v>10</v>
      </c>
      <c r="O79" s="186">
        <v>11</v>
      </c>
      <c r="P79" s="186">
        <v>12</v>
      </c>
      <c r="Q79" s="186">
        <v>13</v>
      </c>
      <c r="R79" s="186">
        <v>14</v>
      </c>
      <c r="S79" s="186">
        <v>15</v>
      </c>
      <c r="T79" s="186">
        <v>16</v>
      </c>
      <c r="U79" s="186">
        <v>17</v>
      </c>
      <c r="V79" s="186">
        <v>18</v>
      </c>
      <c r="W79" s="186">
        <v>19</v>
      </c>
      <c r="X79" s="186">
        <v>20</v>
      </c>
      <c r="Y79" s="186">
        <v>21</v>
      </c>
      <c r="Z79" s="186">
        <v>22</v>
      </c>
      <c r="AA79" s="186">
        <v>23</v>
      </c>
      <c r="AB79" s="186">
        <v>24</v>
      </c>
      <c r="AC79" s="186">
        <v>25</v>
      </c>
      <c r="AD79" s="186">
        <v>26</v>
      </c>
      <c r="AE79" s="186">
        <v>27</v>
      </c>
      <c r="AF79" s="186">
        <v>28</v>
      </c>
      <c r="AG79" s="186">
        <v>29</v>
      </c>
      <c r="AH79" s="186">
        <v>30</v>
      </c>
      <c r="AI79" s="186">
        <v>31</v>
      </c>
      <c r="AJ79" s="186">
        <v>32</v>
      </c>
      <c r="AK79" s="186">
        <v>33</v>
      </c>
      <c r="AL79" s="186">
        <v>34</v>
      </c>
      <c r="AM79" s="186">
        <v>35</v>
      </c>
      <c r="AN79" s="186">
        <v>36</v>
      </c>
      <c r="AO79" s="186">
        <v>37</v>
      </c>
      <c r="AP79" s="186">
        <v>0.38</v>
      </c>
      <c r="AQ79" s="186">
        <v>39</v>
      </c>
      <c r="AR79" s="186">
        <v>40</v>
      </c>
      <c r="AS79" s="186">
        <v>41</v>
      </c>
      <c r="AT79" s="186">
        <v>42</v>
      </c>
      <c r="AU79" s="186">
        <v>43</v>
      </c>
      <c r="AV79" s="186">
        <v>44</v>
      </c>
      <c r="AW79" s="186">
        <v>45</v>
      </c>
      <c r="AX79" s="186">
        <v>46</v>
      </c>
      <c r="AY79" s="186">
        <v>47</v>
      </c>
      <c r="AZ79" s="186">
        <v>48</v>
      </c>
      <c r="BA79" s="186">
        <v>49</v>
      </c>
      <c r="BB79" s="186">
        <v>50</v>
      </c>
      <c r="BC79" s="186">
        <v>51</v>
      </c>
      <c r="BD79" s="186">
        <v>52</v>
      </c>
      <c r="BE79" s="186">
        <v>53</v>
      </c>
      <c r="BF79" s="294"/>
    </row>
    <row r="80" spans="1:58" ht="15.75">
      <c r="A80" s="280" t="s">
        <v>119</v>
      </c>
      <c r="B80" s="283" t="s">
        <v>172</v>
      </c>
      <c r="C80" s="283" t="s">
        <v>19</v>
      </c>
      <c r="D80" s="187" t="s">
        <v>173</v>
      </c>
      <c r="E80" s="209">
        <f>E82+E104</f>
        <v>29</v>
      </c>
      <c r="F80" s="209">
        <f aca="true" t="shared" si="15" ref="F80:BE81">F82+F104</f>
        <v>29</v>
      </c>
      <c r="G80" s="209">
        <f t="shared" si="15"/>
        <v>29</v>
      </c>
      <c r="H80" s="209">
        <f t="shared" si="15"/>
        <v>29</v>
      </c>
      <c r="I80" s="209">
        <f t="shared" si="15"/>
        <v>29</v>
      </c>
      <c r="J80" s="209">
        <f t="shared" si="15"/>
        <v>29</v>
      </c>
      <c r="K80" s="209">
        <f t="shared" si="15"/>
        <v>30</v>
      </c>
      <c r="L80" s="209">
        <f t="shared" si="15"/>
        <v>29</v>
      </c>
      <c r="M80" s="209">
        <f t="shared" si="15"/>
        <v>29</v>
      </c>
      <c r="N80" s="209">
        <f t="shared" si="15"/>
        <v>29</v>
      </c>
      <c r="O80" s="209">
        <f t="shared" si="15"/>
        <v>29</v>
      </c>
      <c r="P80" s="209">
        <f t="shared" si="15"/>
        <v>29</v>
      </c>
      <c r="Q80" s="209">
        <f t="shared" si="15"/>
        <v>30</v>
      </c>
      <c r="R80" s="209">
        <f t="shared" si="15"/>
        <v>30</v>
      </c>
      <c r="S80" s="209">
        <f t="shared" si="15"/>
        <v>29</v>
      </c>
      <c r="T80" s="209">
        <f t="shared" si="15"/>
        <v>0</v>
      </c>
      <c r="U80" s="209">
        <f t="shared" si="15"/>
        <v>0</v>
      </c>
      <c r="V80" s="209">
        <f t="shared" si="15"/>
        <v>0</v>
      </c>
      <c r="W80" s="209">
        <f t="shared" si="15"/>
        <v>0</v>
      </c>
      <c r="X80" s="209">
        <f t="shared" si="15"/>
        <v>0</v>
      </c>
      <c r="Y80" s="209">
        <f t="shared" si="15"/>
        <v>21</v>
      </c>
      <c r="Z80" s="209">
        <f t="shared" si="15"/>
        <v>21</v>
      </c>
      <c r="AA80" s="209">
        <f t="shared" si="15"/>
        <v>21</v>
      </c>
      <c r="AB80" s="209">
        <f t="shared" si="15"/>
        <v>21</v>
      </c>
      <c r="AC80" s="209">
        <f t="shared" si="15"/>
        <v>21</v>
      </c>
      <c r="AD80" s="209">
        <f t="shared" si="15"/>
        <v>0</v>
      </c>
      <c r="AE80" s="209">
        <f t="shared" si="15"/>
        <v>0</v>
      </c>
      <c r="AF80" s="209">
        <f t="shared" si="15"/>
        <v>21</v>
      </c>
      <c r="AG80" s="209">
        <f t="shared" si="15"/>
        <v>21</v>
      </c>
      <c r="AH80" s="209">
        <f t="shared" si="15"/>
        <v>20</v>
      </c>
      <c r="AI80" s="209">
        <f t="shared" si="15"/>
        <v>20</v>
      </c>
      <c r="AJ80" s="209">
        <f t="shared" si="15"/>
        <v>0</v>
      </c>
      <c r="AK80" s="209">
        <f t="shared" si="15"/>
        <v>0</v>
      </c>
      <c r="AL80" s="209">
        <f t="shared" si="15"/>
        <v>19</v>
      </c>
      <c r="AM80" s="209">
        <f t="shared" si="15"/>
        <v>19</v>
      </c>
      <c r="AN80" s="209">
        <f t="shared" si="15"/>
        <v>17</v>
      </c>
      <c r="AO80" s="209">
        <f t="shared" si="15"/>
        <v>0</v>
      </c>
      <c r="AP80" s="209">
        <f t="shared" si="15"/>
        <v>17</v>
      </c>
      <c r="AQ80" s="209">
        <f t="shared" si="15"/>
        <v>16</v>
      </c>
      <c r="AR80" s="209">
        <f t="shared" si="15"/>
        <v>13</v>
      </c>
      <c r="AS80" s="209">
        <f t="shared" si="15"/>
        <v>14</v>
      </c>
      <c r="AT80" s="209">
        <f t="shared" si="15"/>
        <v>0</v>
      </c>
      <c r="AU80" s="209">
        <f t="shared" si="15"/>
        <v>0</v>
      </c>
      <c r="AV80" s="215">
        <f>AV82+AV104</f>
        <v>0</v>
      </c>
      <c r="AW80" s="215">
        <f>AW82+AW104</f>
        <v>0</v>
      </c>
      <c r="AX80" s="209">
        <f t="shared" si="15"/>
        <v>0</v>
      </c>
      <c r="AY80" s="209">
        <f t="shared" si="15"/>
        <v>0</v>
      </c>
      <c r="AZ80" s="209">
        <f t="shared" si="15"/>
        <v>0</v>
      </c>
      <c r="BA80" s="209">
        <f t="shared" si="15"/>
        <v>0</v>
      </c>
      <c r="BB80" s="209">
        <f t="shared" si="15"/>
        <v>0</v>
      </c>
      <c r="BC80" s="209">
        <f t="shared" si="15"/>
        <v>0</v>
      </c>
      <c r="BD80" s="209">
        <f t="shared" si="15"/>
        <v>0</v>
      </c>
      <c r="BE80" s="209">
        <f t="shared" si="15"/>
        <v>0</v>
      </c>
      <c r="BF80" s="189">
        <f aca="true" t="shared" si="16" ref="BF80:BF85">SUM(E80:BE80)</f>
        <v>740</v>
      </c>
    </row>
    <row r="81" spans="1:58" ht="15.75">
      <c r="A81" s="281"/>
      <c r="B81" s="283"/>
      <c r="C81" s="283"/>
      <c r="D81" s="187" t="s">
        <v>174</v>
      </c>
      <c r="E81" s="209">
        <f>E83+E105</f>
        <v>15</v>
      </c>
      <c r="F81" s="209">
        <f t="shared" si="15"/>
        <v>14</v>
      </c>
      <c r="G81" s="209">
        <f t="shared" si="15"/>
        <v>15</v>
      </c>
      <c r="H81" s="209">
        <f t="shared" si="15"/>
        <v>14</v>
      </c>
      <c r="I81" s="209">
        <f t="shared" si="15"/>
        <v>14</v>
      </c>
      <c r="J81" s="209">
        <f t="shared" si="15"/>
        <v>15</v>
      </c>
      <c r="K81" s="209">
        <f t="shared" si="15"/>
        <v>14</v>
      </c>
      <c r="L81" s="209">
        <f t="shared" si="15"/>
        <v>15</v>
      </c>
      <c r="M81" s="209">
        <f t="shared" si="15"/>
        <v>14</v>
      </c>
      <c r="N81" s="209">
        <f t="shared" si="15"/>
        <v>15</v>
      </c>
      <c r="O81" s="209">
        <f t="shared" si="15"/>
        <v>14</v>
      </c>
      <c r="P81" s="209">
        <f t="shared" si="15"/>
        <v>15</v>
      </c>
      <c r="Q81" s="209">
        <f t="shared" si="15"/>
        <v>15</v>
      </c>
      <c r="R81" s="209">
        <f t="shared" si="15"/>
        <v>15</v>
      </c>
      <c r="S81" s="209">
        <f t="shared" si="15"/>
        <v>15</v>
      </c>
      <c r="T81" s="209">
        <f t="shared" si="15"/>
        <v>0</v>
      </c>
      <c r="U81" s="209">
        <f t="shared" si="15"/>
        <v>0</v>
      </c>
      <c r="V81" s="209">
        <f t="shared" si="15"/>
        <v>0</v>
      </c>
      <c r="W81" s="209">
        <f t="shared" si="15"/>
        <v>0</v>
      </c>
      <c r="X81" s="209">
        <f t="shared" si="15"/>
        <v>0</v>
      </c>
      <c r="Y81" s="209">
        <f t="shared" si="15"/>
        <v>10</v>
      </c>
      <c r="Z81" s="209">
        <f t="shared" si="15"/>
        <v>10</v>
      </c>
      <c r="AA81" s="209">
        <f t="shared" si="15"/>
        <v>10</v>
      </c>
      <c r="AB81" s="209">
        <f t="shared" si="15"/>
        <v>9</v>
      </c>
      <c r="AC81" s="209">
        <f t="shared" si="15"/>
        <v>10</v>
      </c>
      <c r="AD81" s="209">
        <f t="shared" si="15"/>
        <v>0</v>
      </c>
      <c r="AE81" s="209">
        <f t="shared" si="15"/>
        <v>0</v>
      </c>
      <c r="AF81" s="209">
        <f t="shared" si="15"/>
        <v>11</v>
      </c>
      <c r="AG81" s="209">
        <f t="shared" si="15"/>
        <v>11</v>
      </c>
      <c r="AH81" s="209">
        <f t="shared" si="15"/>
        <v>9</v>
      </c>
      <c r="AI81" s="209">
        <f t="shared" si="15"/>
        <v>11</v>
      </c>
      <c r="AJ81" s="209">
        <f t="shared" si="15"/>
        <v>0</v>
      </c>
      <c r="AK81" s="209">
        <f t="shared" si="15"/>
        <v>0</v>
      </c>
      <c r="AL81" s="209">
        <f t="shared" si="15"/>
        <v>10</v>
      </c>
      <c r="AM81" s="209">
        <f t="shared" si="15"/>
        <v>9</v>
      </c>
      <c r="AN81" s="209">
        <f t="shared" si="15"/>
        <v>7</v>
      </c>
      <c r="AO81" s="209">
        <f t="shared" si="15"/>
        <v>0</v>
      </c>
      <c r="AP81" s="209">
        <f t="shared" si="15"/>
        <v>12</v>
      </c>
      <c r="AQ81" s="209">
        <f t="shared" si="15"/>
        <v>8</v>
      </c>
      <c r="AR81" s="209">
        <f t="shared" si="15"/>
        <v>7</v>
      </c>
      <c r="AS81" s="209">
        <f t="shared" si="15"/>
        <v>7</v>
      </c>
      <c r="AT81" s="209">
        <f t="shared" si="15"/>
        <v>0</v>
      </c>
      <c r="AU81" s="209">
        <f t="shared" si="15"/>
        <v>0</v>
      </c>
      <c r="AV81" s="215">
        <f>AV83+AV105</f>
        <v>0</v>
      </c>
      <c r="AW81" s="215">
        <f>AW83+AW105</f>
        <v>0</v>
      </c>
      <c r="AX81" s="209">
        <f t="shared" si="15"/>
        <v>0</v>
      </c>
      <c r="AY81" s="209">
        <f t="shared" si="15"/>
        <v>0</v>
      </c>
      <c r="AZ81" s="209">
        <f t="shared" si="15"/>
        <v>0</v>
      </c>
      <c r="BA81" s="209">
        <f t="shared" si="15"/>
        <v>0</v>
      </c>
      <c r="BB81" s="209">
        <f t="shared" si="15"/>
        <v>0</v>
      </c>
      <c r="BC81" s="209">
        <f t="shared" si="15"/>
        <v>0</v>
      </c>
      <c r="BD81" s="209">
        <f t="shared" si="15"/>
        <v>0</v>
      </c>
      <c r="BE81" s="209">
        <f t="shared" si="15"/>
        <v>0</v>
      </c>
      <c r="BF81" s="189">
        <f t="shared" si="16"/>
        <v>370</v>
      </c>
    </row>
    <row r="82" spans="1:58" ht="15.75">
      <c r="A82" s="281"/>
      <c r="B82" s="206" t="s">
        <v>20</v>
      </c>
      <c r="C82" s="206" t="s">
        <v>21</v>
      </c>
      <c r="D82" s="187" t="s">
        <v>173</v>
      </c>
      <c r="E82" s="209">
        <f>E84+E86+E88+E90+E92+E94+E96+E98+E100+E102</f>
        <v>17</v>
      </c>
      <c r="F82" s="209">
        <f aca="true" t="shared" si="17" ref="F82:BE83">F84+F86+F88+F90+F92+F94+F96+F98+F100+F102</f>
        <v>17</v>
      </c>
      <c r="G82" s="209">
        <f t="shared" si="17"/>
        <v>17</v>
      </c>
      <c r="H82" s="209">
        <f t="shared" si="17"/>
        <v>17</v>
      </c>
      <c r="I82" s="209">
        <f t="shared" si="17"/>
        <v>17</v>
      </c>
      <c r="J82" s="209">
        <f t="shared" si="17"/>
        <v>17</v>
      </c>
      <c r="K82" s="209">
        <f t="shared" si="17"/>
        <v>18</v>
      </c>
      <c r="L82" s="209">
        <f t="shared" si="17"/>
        <v>17</v>
      </c>
      <c r="M82" s="209">
        <f t="shared" si="17"/>
        <v>17</v>
      </c>
      <c r="N82" s="209">
        <f t="shared" si="17"/>
        <v>17</v>
      </c>
      <c r="O82" s="209">
        <f t="shared" si="17"/>
        <v>17</v>
      </c>
      <c r="P82" s="209">
        <f t="shared" si="17"/>
        <v>17</v>
      </c>
      <c r="Q82" s="209">
        <f t="shared" si="17"/>
        <v>18</v>
      </c>
      <c r="R82" s="209">
        <f t="shared" si="17"/>
        <v>18</v>
      </c>
      <c r="S82" s="209">
        <f t="shared" si="17"/>
        <v>17</v>
      </c>
      <c r="T82" s="209">
        <f t="shared" si="17"/>
        <v>0</v>
      </c>
      <c r="U82" s="209">
        <f t="shared" si="17"/>
        <v>0</v>
      </c>
      <c r="V82" s="209">
        <f t="shared" si="17"/>
        <v>0</v>
      </c>
      <c r="W82" s="209">
        <f t="shared" si="17"/>
        <v>0</v>
      </c>
      <c r="X82" s="209">
        <f t="shared" si="17"/>
        <v>0</v>
      </c>
      <c r="Y82" s="209">
        <f t="shared" si="17"/>
        <v>7</v>
      </c>
      <c r="Z82" s="209">
        <f t="shared" si="17"/>
        <v>6</v>
      </c>
      <c r="AA82" s="209">
        <f t="shared" si="17"/>
        <v>6</v>
      </c>
      <c r="AB82" s="209">
        <f t="shared" si="17"/>
        <v>6</v>
      </c>
      <c r="AC82" s="209">
        <f t="shared" si="17"/>
        <v>6</v>
      </c>
      <c r="AD82" s="209">
        <f t="shared" si="17"/>
        <v>0</v>
      </c>
      <c r="AE82" s="209">
        <f t="shared" si="17"/>
        <v>0</v>
      </c>
      <c r="AF82" s="209">
        <f t="shared" si="17"/>
        <v>6</v>
      </c>
      <c r="AG82" s="209">
        <f t="shared" si="17"/>
        <v>6</v>
      </c>
      <c r="AH82" s="209">
        <f t="shared" si="17"/>
        <v>6</v>
      </c>
      <c r="AI82" s="209">
        <f t="shared" si="17"/>
        <v>6</v>
      </c>
      <c r="AJ82" s="209">
        <f t="shared" si="17"/>
        <v>0</v>
      </c>
      <c r="AK82" s="209">
        <f t="shared" si="17"/>
        <v>0</v>
      </c>
      <c r="AL82" s="209">
        <f t="shared" si="17"/>
        <v>6</v>
      </c>
      <c r="AM82" s="209">
        <f t="shared" si="17"/>
        <v>6</v>
      </c>
      <c r="AN82" s="209">
        <f t="shared" si="17"/>
        <v>4</v>
      </c>
      <c r="AO82" s="209">
        <f t="shared" si="17"/>
        <v>0</v>
      </c>
      <c r="AP82" s="209">
        <f t="shared" si="17"/>
        <v>4</v>
      </c>
      <c r="AQ82" s="209">
        <f t="shared" si="17"/>
        <v>3</v>
      </c>
      <c r="AR82" s="209">
        <f t="shared" si="17"/>
        <v>0</v>
      </c>
      <c r="AS82" s="209">
        <f t="shared" si="17"/>
        <v>1</v>
      </c>
      <c r="AT82" s="209">
        <f t="shared" si="17"/>
        <v>0</v>
      </c>
      <c r="AU82" s="209">
        <f t="shared" si="17"/>
        <v>0</v>
      </c>
      <c r="AV82" s="215">
        <f>AV84+AV86+AV88+AV90+AV92+AV94+AV96+AV98+AV100+AV102</f>
        <v>0</v>
      </c>
      <c r="AW82" s="215">
        <f>AW84+AW86+AW88+AW90+AW92+AW94+AW96+AW98+AW100+AW102</f>
        <v>0</v>
      </c>
      <c r="AX82" s="209">
        <f t="shared" si="17"/>
        <v>0</v>
      </c>
      <c r="AY82" s="209">
        <f t="shared" si="17"/>
        <v>0</v>
      </c>
      <c r="AZ82" s="209">
        <f t="shared" si="17"/>
        <v>0</v>
      </c>
      <c r="BA82" s="209">
        <f t="shared" si="17"/>
        <v>0</v>
      </c>
      <c r="BB82" s="209">
        <f t="shared" si="17"/>
        <v>0</v>
      </c>
      <c r="BC82" s="209">
        <f t="shared" si="17"/>
        <v>0</v>
      </c>
      <c r="BD82" s="209">
        <f t="shared" si="17"/>
        <v>0</v>
      </c>
      <c r="BE82" s="209">
        <f t="shared" si="17"/>
        <v>0</v>
      </c>
      <c r="BF82" s="189">
        <f t="shared" si="16"/>
        <v>337</v>
      </c>
    </row>
    <row r="83" spans="1:58" ht="15.75">
      <c r="A83" s="281"/>
      <c r="B83" s="206"/>
      <c r="C83" s="206"/>
      <c r="D83" s="187" t="s">
        <v>174</v>
      </c>
      <c r="E83" s="209">
        <f>E85+E87+E89+E91+E93+E95+E97+E99+E101+E103</f>
        <v>9</v>
      </c>
      <c r="F83" s="209">
        <f t="shared" si="17"/>
        <v>8</v>
      </c>
      <c r="G83" s="209">
        <f t="shared" si="17"/>
        <v>9</v>
      </c>
      <c r="H83" s="209">
        <f t="shared" si="17"/>
        <v>8</v>
      </c>
      <c r="I83" s="209">
        <f t="shared" si="17"/>
        <v>8</v>
      </c>
      <c r="J83" s="209">
        <f t="shared" si="17"/>
        <v>9</v>
      </c>
      <c r="K83" s="209">
        <f t="shared" si="17"/>
        <v>8</v>
      </c>
      <c r="L83" s="209">
        <f t="shared" si="17"/>
        <v>9</v>
      </c>
      <c r="M83" s="209">
        <f t="shared" si="17"/>
        <v>8</v>
      </c>
      <c r="N83" s="209">
        <f t="shared" si="17"/>
        <v>9</v>
      </c>
      <c r="O83" s="209">
        <f t="shared" si="17"/>
        <v>8</v>
      </c>
      <c r="P83" s="209">
        <f t="shared" si="17"/>
        <v>9</v>
      </c>
      <c r="Q83" s="209">
        <f t="shared" si="17"/>
        <v>9</v>
      </c>
      <c r="R83" s="209">
        <f t="shared" si="17"/>
        <v>9</v>
      </c>
      <c r="S83" s="209">
        <f t="shared" si="17"/>
        <v>9</v>
      </c>
      <c r="T83" s="209">
        <f t="shared" si="17"/>
        <v>0</v>
      </c>
      <c r="U83" s="209">
        <f t="shared" si="17"/>
        <v>0</v>
      </c>
      <c r="V83" s="209">
        <f t="shared" si="17"/>
        <v>0</v>
      </c>
      <c r="W83" s="209">
        <f t="shared" si="17"/>
        <v>0</v>
      </c>
      <c r="X83" s="209">
        <f t="shared" si="17"/>
        <v>0</v>
      </c>
      <c r="Y83" s="209">
        <f t="shared" si="17"/>
        <v>3</v>
      </c>
      <c r="Z83" s="209">
        <f t="shared" si="17"/>
        <v>3</v>
      </c>
      <c r="AA83" s="209">
        <f t="shared" si="17"/>
        <v>3</v>
      </c>
      <c r="AB83" s="209">
        <f t="shared" si="17"/>
        <v>2</v>
      </c>
      <c r="AC83" s="209">
        <f t="shared" si="17"/>
        <v>3</v>
      </c>
      <c r="AD83" s="209">
        <f t="shared" si="17"/>
        <v>0</v>
      </c>
      <c r="AE83" s="209">
        <f t="shared" si="17"/>
        <v>0</v>
      </c>
      <c r="AF83" s="209">
        <f t="shared" si="17"/>
        <v>3</v>
      </c>
      <c r="AG83" s="209">
        <f t="shared" si="17"/>
        <v>3</v>
      </c>
      <c r="AH83" s="209">
        <f t="shared" si="17"/>
        <v>2</v>
      </c>
      <c r="AI83" s="209">
        <f t="shared" si="17"/>
        <v>3</v>
      </c>
      <c r="AJ83" s="209">
        <f t="shared" si="17"/>
        <v>0</v>
      </c>
      <c r="AK83" s="209">
        <f t="shared" si="17"/>
        <v>0</v>
      </c>
      <c r="AL83" s="209">
        <f t="shared" si="17"/>
        <v>3</v>
      </c>
      <c r="AM83" s="209">
        <f t="shared" si="17"/>
        <v>3</v>
      </c>
      <c r="AN83" s="209">
        <f t="shared" si="17"/>
        <v>2</v>
      </c>
      <c r="AO83" s="209">
        <f t="shared" si="17"/>
        <v>0</v>
      </c>
      <c r="AP83" s="209">
        <f t="shared" si="17"/>
        <v>3</v>
      </c>
      <c r="AQ83" s="209">
        <f t="shared" si="17"/>
        <v>4</v>
      </c>
      <c r="AR83" s="209">
        <f t="shared" si="17"/>
        <v>0</v>
      </c>
      <c r="AS83" s="209">
        <f t="shared" si="17"/>
        <v>0</v>
      </c>
      <c r="AT83" s="209">
        <f t="shared" si="17"/>
        <v>0</v>
      </c>
      <c r="AU83" s="209">
        <f t="shared" si="17"/>
        <v>0</v>
      </c>
      <c r="AV83" s="215">
        <f>AV85+AV87+AV89+AV91+AV93+AV95+AV97+AV99+AV101+AV103</f>
        <v>0</v>
      </c>
      <c r="AW83" s="215">
        <f>AW85+AW87+AW89+AW91+AW93+AW95+AW97+AW99+AW101+AW103</f>
        <v>0</v>
      </c>
      <c r="AX83" s="209">
        <f t="shared" si="17"/>
        <v>0</v>
      </c>
      <c r="AY83" s="209">
        <f t="shared" si="17"/>
        <v>0</v>
      </c>
      <c r="AZ83" s="209">
        <f t="shared" si="17"/>
        <v>0</v>
      </c>
      <c r="BA83" s="209">
        <f t="shared" si="17"/>
        <v>0</v>
      </c>
      <c r="BB83" s="209">
        <f t="shared" si="17"/>
        <v>0</v>
      </c>
      <c r="BC83" s="209">
        <f t="shared" si="17"/>
        <v>0</v>
      </c>
      <c r="BD83" s="209">
        <f t="shared" si="17"/>
        <v>0</v>
      </c>
      <c r="BE83" s="209">
        <f t="shared" si="17"/>
        <v>0</v>
      </c>
      <c r="BF83" s="189">
        <f t="shared" si="16"/>
        <v>169</v>
      </c>
    </row>
    <row r="84" spans="1:58" ht="15.75">
      <c r="A84" s="281"/>
      <c r="B84" s="261" t="s">
        <v>175</v>
      </c>
      <c r="C84" s="261" t="str">
        <f>C11</f>
        <v>Русский язык</v>
      </c>
      <c r="D84" s="187" t="s">
        <v>173</v>
      </c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>
        <v>0</v>
      </c>
      <c r="X84" s="209">
        <v>0</v>
      </c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>
        <v>0</v>
      </c>
      <c r="AX84" s="209">
        <v>0</v>
      </c>
      <c r="AY84" s="209">
        <v>0</v>
      </c>
      <c r="AZ84" s="209">
        <v>0</v>
      </c>
      <c r="BA84" s="209">
        <v>0</v>
      </c>
      <c r="BB84" s="209">
        <v>0</v>
      </c>
      <c r="BC84" s="209">
        <v>0</v>
      </c>
      <c r="BD84" s="209">
        <v>0</v>
      </c>
      <c r="BE84" s="209">
        <v>0</v>
      </c>
      <c r="BF84" s="189">
        <f t="shared" si="16"/>
        <v>0</v>
      </c>
    </row>
    <row r="85" spans="1:58" ht="16.5" customHeight="1">
      <c r="A85" s="281"/>
      <c r="B85" s="262"/>
      <c r="C85" s="262"/>
      <c r="D85" s="192" t="s">
        <v>174</v>
      </c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209"/>
      <c r="W85" s="209">
        <v>0</v>
      </c>
      <c r="X85" s="209">
        <v>0</v>
      </c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4"/>
      <c r="AS85" s="191"/>
      <c r="AT85" s="191"/>
      <c r="AU85" s="191"/>
      <c r="AV85" s="209"/>
      <c r="AW85" s="209">
        <v>0</v>
      </c>
      <c r="AX85" s="209">
        <v>0</v>
      </c>
      <c r="AY85" s="209">
        <v>0</v>
      </c>
      <c r="AZ85" s="209">
        <v>0</v>
      </c>
      <c r="BA85" s="209">
        <v>0</v>
      </c>
      <c r="BB85" s="209">
        <v>0</v>
      </c>
      <c r="BC85" s="209">
        <v>0</v>
      </c>
      <c r="BD85" s="209">
        <v>0</v>
      </c>
      <c r="BE85" s="209">
        <v>0</v>
      </c>
      <c r="BF85" s="189">
        <f t="shared" si="16"/>
        <v>0</v>
      </c>
    </row>
    <row r="86" spans="1:58" ht="16.5" customHeight="1">
      <c r="A86" s="281"/>
      <c r="B86" s="261" t="s">
        <v>188</v>
      </c>
      <c r="C86" s="261" t="str">
        <f>C13</f>
        <v>Литература</v>
      </c>
      <c r="D86" s="187" t="s">
        <v>173</v>
      </c>
      <c r="E86" s="209">
        <v>2</v>
      </c>
      <c r="F86" s="209">
        <v>2</v>
      </c>
      <c r="G86" s="209">
        <v>2</v>
      </c>
      <c r="H86" s="209">
        <v>2</v>
      </c>
      <c r="I86" s="209">
        <v>2</v>
      </c>
      <c r="J86" s="209">
        <v>2</v>
      </c>
      <c r="K86" s="209">
        <v>2</v>
      </c>
      <c r="L86" s="209">
        <v>2</v>
      </c>
      <c r="M86" s="209">
        <v>2</v>
      </c>
      <c r="N86" s="209">
        <v>2</v>
      </c>
      <c r="O86" s="209">
        <v>2</v>
      </c>
      <c r="P86" s="209">
        <v>2</v>
      </c>
      <c r="Q86" s="209">
        <v>2</v>
      </c>
      <c r="R86" s="209">
        <v>2</v>
      </c>
      <c r="S86" s="209">
        <v>2</v>
      </c>
      <c r="T86" s="209"/>
      <c r="U86" s="209"/>
      <c r="V86" s="209"/>
      <c r="W86" s="209">
        <v>0</v>
      </c>
      <c r="X86" s="209">
        <v>0</v>
      </c>
      <c r="Y86" s="209">
        <v>2</v>
      </c>
      <c r="Z86" s="209">
        <v>2</v>
      </c>
      <c r="AA86" s="209">
        <v>2</v>
      </c>
      <c r="AB86" s="209">
        <v>2</v>
      </c>
      <c r="AC86" s="209">
        <v>2</v>
      </c>
      <c r="AD86" s="209"/>
      <c r="AE86" s="209"/>
      <c r="AF86" s="209">
        <v>2</v>
      </c>
      <c r="AG86" s="209">
        <v>2</v>
      </c>
      <c r="AH86" s="209">
        <v>2</v>
      </c>
      <c r="AI86" s="209">
        <v>2</v>
      </c>
      <c r="AJ86" s="209"/>
      <c r="AK86" s="209"/>
      <c r="AL86" s="209">
        <v>2</v>
      </c>
      <c r="AM86" s="209">
        <v>2</v>
      </c>
      <c r="AN86" s="209"/>
      <c r="AO86" s="209"/>
      <c r="AP86" s="209">
        <v>2</v>
      </c>
      <c r="AQ86" s="209"/>
      <c r="AR86" s="208"/>
      <c r="AS86" s="209">
        <v>1</v>
      </c>
      <c r="AT86" s="209"/>
      <c r="AU86" s="209"/>
      <c r="AV86" s="209"/>
      <c r="AW86" s="209">
        <v>0</v>
      </c>
      <c r="AX86" s="209">
        <v>0</v>
      </c>
      <c r="AY86" s="209">
        <v>0</v>
      </c>
      <c r="AZ86" s="209">
        <v>0</v>
      </c>
      <c r="BA86" s="209">
        <v>0</v>
      </c>
      <c r="BB86" s="209">
        <v>0</v>
      </c>
      <c r="BC86" s="209">
        <v>0</v>
      </c>
      <c r="BD86" s="209">
        <v>0</v>
      </c>
      <c r="BE86" s="209">
        <v>0</v>
      </c>
      <c r="BF86" s="189">
        <f>SUM(E86:BE86)</f>
        <v>55</v>
      </c>
    </row>
    <row r="87" spans="1:58" ht="17.25" customHeight="1">
      <c r="A87" s="281"/>
      <c r="B87" s="262"/>
      <c r="C87" s="262"/>
      <c r="D87" s="192" t="s">
        <v>174</v>
      </c>
      <c r="E87" s="191">
        <v>1</v>
      </c>
      <c r="F87" s="191">
        <v>1</v>
      </c>
      <c r="G87" s="191">
        <v>1</v>
      </c>
      <c r="H87" s="191">
        <v>1</v>
      </c>
      <c r="I87" s="191">
        <v>1</v>
      </c>
      <c r="J87" s="191">
        <v>1</v>
      </c>
      <c r="K87" s="191">
        <v>1</v>
      </c>
      <c r="L87" s="191">
        <v>1</v>
      </c>
      <c r="M87" s="191">
        <v>1</v>
      </c>
      <c r="N87" s="191">
        <v>1</v>
      </c>
      <c r="O87" s="191">
        <v>1</v>
      </c>
      <c r="P87" s="191">
        <v>1</v>
      </c>
      <c r="Q87" s="191">
        <v>1</v>
      </c>
      <c r="R87" s="191">
        <v>1</v>
      </c>
      <c r="S87" s="191">
        <v>1</v>
      </c>
      <c r="T87" s="191"/>
      <c r="U87" s="191"/>
      <c r="V87" s="209"/>
      <c r="W87" s="209">
        <v>0</v>
      </c>
      <c r="X87" s="209">
        <v>0</v>
      </c>
      <c r="Y87" s="191">
        <v>1</v>
      </c>
      <c r="Z87" s="191">
        <v>1</v>
      </c>
      <c r="AA87" s="191">
        <v>1</v>
      </c>
      <c r="AB87" s="191">
        <v>1</v>
      </c>
      <c r="AC87" s="191">
        <v>1</v>
      </c>
      <c r="AD87" s="191"/>
      <c r="AE87" s="191"/>
      <c r="AF87" s="191">
        <v>1</v>
      </c>
      <c r="AG87" s="191">
        <v>1</v>
      </c>
      <c r="AH87" s="191">
        <v>1</v>
      </c>
      <c r="AI87" s="191">
        <v>1</v>
      </c>
      <c r="AJ87" s="191"/>
      <c r="AK87" s="191"/>
      <c r="AL87" s="191">
        <v>1</v>
      </c>
      <c r="AM87" s="191">
        <v>1</v>
      </c>
      <c r="AN87" s="191"/>
      <c r="AO87" s="191"/>
      <c r="AP87" s="191">
        <v>1</v>
      </c>
      <c r="AQ87" s="191"/>
      <c r="AR87" s="194"/>
      <c r="AS87" s="191"/>
      <c r="AT87" s="191"/>
      <c r="AU87" s="209"/>
      <c r="AV87" s="209"/>
      <c r="AW87" s="209">
        <v>0</v>
      </c>
      <c r="AX87" s="209">
        <v>0</v>
      </c>
      <c r="AY87" s="209">
        <v>0</v>
      </c>
      <c r="AZ87" s="209">
        <v>0</v>
      </c>
      <c r="BA87" s="209">
        <v>0</v>
      </c>
      <c r="BB87" s="209">
        <v>0</v>
      </c>
      <c r="BC87" s="209">
        <v>0</v>
      </c>
      <c r="BD87" s="209">
        <v>0</v>
      </c>
      <c r="BE87" s="209">
        <v>0</v>
      </c>
      <c r="BF87" s="191">
        <f aca="true" t="shared" si="18" ref="BF87:BF101">SUM(E87:BE87)</f>
        <v>27</v>
      </c>
    </row>
    <row r="88" spans="1:58" ht="15.75">
      <c r="A88" s="281"/>
      <c r="B88" s="261" t="s">
        <v>189</v>
      </c>
      <c r="C88" s="261" t="str">
        <f>C15</f>
        <v>Иностранный язык (английский язык)</v>
      </c>
      <c r="D88" s="187" t="s">
        <v>173</v>
      </c>
      <c r="E88" s="209">
        <v>2</v>
      </c>
      <c r="F88" s="209">
        <v>2</v>
      </c>
      <c r="G88" s="209">
        <v>2</v>
      </c>
      <c r="H88" s="209">
        <v>2</v>
      </c>
      <c r="I88" s="209">
        <v>2</v>
      </c>
      <c r="J88" s="209">
        <v>2</v>
      </c>
      <c r="K88" s="209">
        <v>2</v>
      </c>
      <c r="L88" s="209">
        <v>2</v>
      </c>
      <c r="M88" s="209">
        <v>2</v>
      </c>
      <c r="N88" s="209">
        <v>2</v>
      </c>
      <c r="O88" s="209">
        <v>2</v>
      </c>
      <c r="P88" s="209">
        <v>2</v>
      </c>
      <c r="Q88" s="209">
        <v>2</v>
      </c>
      <c r="R88" s="209">
        <v>2</v>
      </c>
      <c r="S88" s="209">
        <v>2</v>
      </c>
      <c r="T88" s="209"/>
      <c r="U88" s="209"/>
      <c r="V88" s="209"/>
      <c r="W88" s="209">
        <v>0</v>
      </c>
      <c r="X88" s="209">
        <v>0</v>
      </c>
      <c r="Y88" s="209">
        <v>3</v>
      </c>
      <c r="Z88" s="209">
        <v>2</v>
      </c>
      <c r="AA88" s="209">
        <v>2</v>
      </c>
      <c r="AB88" s="209">
        <v>2</v>
      </c>
      <c r="AC88" s="209">
        <v>2</v>
      </c>
      <c r="AD88" s="209"/>
      <c r="AE88" s="209"/>
      <c r="AF88" s="209">
        <v>2</v>
      </c>
      <c r="AG88" s="209">
        <v>2</v>
      </c>
      <c r="AH88" s="209">
        <v>2</v>
      </c>
      <c r="AI88" s="209">
        <v>2</v>
      </c>
      <c r="AJ88" s="209"/>
      <c r="AK88" s="209"/>
      <c r="AL88" s="209">
        <v>2</v>
      </c>
      <c r="AM88" s="209">
        <v>2</v>
      </c>
      <c r="AN88" s="209">
        <v>2</v>
      </c>
      <c r="AO88" s="209"/>
      <c r="AP88" s="209"/>
      <c r="AQ88" s="209">
        <v>2</v>
      </c>
      <c r="AR88" s="208"/>
      <c r="AS88" s="209"/>
      <c r="AT88" s="209"/>
      <c r="AU88" s="209"/>
      <c r="AV88" s="209"/>
      <c r="AW88" s="209">
        <v>0</v>
      </c>
      <c r="AX88" s="209">
        <v>0</v>
      </c>
      <c r="AY88" s="209">
        <v>0</v>
      </c>
      <c r="AZ88" s="209">
        <v>0</v>
      </c>
      <c r="BA88" s="209">
        <v>0</v>
      </c>
      <c r="BB88" s="209">
        <v>0</v>
      </c>
      <c r="BC88" s="209">
        <v>0</v>
      </c>
      <c r="BD88" s="209">
        <v>0</v>
      </c>
      <c r="BE88" s="209">
        <v>0</v>
      </c>
      <c r="BF88" s="189">
        <f t="shared" si="18"/>
        <v>57</v>
      </c>
    </row>
    <row r="89" spans="1:59" ht="14.25" customHeight="1">
      <c r="A89" s="281"/>
      <c r="B89" s="262"/>
      <c r="C89" s="262"/>
      <c r="D89" s="192" t="s">
        <v>174</v>
      </c>
      <c r="E89" s="191">
        <v>1</v>
      </c>
      <c r="F89" s="191">
        <v>1</v>
      </c>
      <c r="G89" s="191">
        <v>1</v>
      </c>
      <c r="H89" s="191">
        <v>1</v>
      </c>
      <c r="I89" s="191">
        <v>1</v>
      </c>
      <c r="J89" s="191">
        <v>1</v>
      </c>
      <c r="K89" s="191">
        <v>1</v>
      </c>
      <c r="L89" s="191">
        <v>1</v>
      </c>
      <c r="M89" s="191">
        <v>1</v>
      </c>
      <c r="N89" s="191">
        <v>1</v>
      </c>
      <c r="O89" s="191">
        <v>1</v>
      </c>
      <c r="P89" s="191">
        <v>1</v>
      </c>
      <c r="Q89" s="191">
        <v>1</v>
      </c>
      <c r="R89" s="191">
        <v>1</v>
      </c>
      <c r="S89" s="191">
        <v>1</v>
      </c>
      <c r="T89" s="191"/>
      <c r="U89" s="191"/>
      <c r="V89" s="209"/>
      <c r="W89" s="209">
        <v>0</v>
      </c>
      <c r="X89" s="209">
        <v>0</v>
      </c>
      <c r="Y89" s="191">
        <v>1</v>
      </c>
      <c r="Z89" s="191">
        <v>1</v>
      </c>
      <c r="AA89" s="191">
        <v>1</v>
      </c>
      <c r="AB89" s="191"/>
      <c r="AC89" s="191">
        <v>1</v>
      </c>
      <c r="AD89" s="191"/>
      <c r="AE89" s="191"/>
      <c r="AF89" s="191">
        <v>1</v>
      </c>
      <c r="AG89" s="191">
        <v>1</v>
      </c>
      <c r="AH89" s="191">
        <v>1</v>
      </c>
      <c r="AI89" s="191">
        <v>1</v>
      </c>
      <c r="AJ89" s="191"/>
      <c r="AK89" s="191"/>
      <c r="AL89" s="191">
        <v>1</v>
      </c>
      <c r="AM89" s="191">
        <v>1</v>
      </c>
      <c r="AN89" s="191">
        <v>1</v>
      </c>
      <c r="AO89" s="191"/>
      <c r="AP89" s="191">
        <v>1</v>
      </c>
      <c r="AQ89" s="191">
        <v>2</v>
      </c>
      <c r="AR89" s="194"/>
      <c r="AS89" s="191"/>
      <c r="AT89" s="191"/>
      <c r="AU89" s="209"/>
      <c r="AV89" s="209"/>
      <c r="AW89" s="209">
        <v>0</v>
      </c>
      <c r="AX89" s="209">
        <v>0</v>
      </c>
      <c r="AY89" s="209">
        <v>0</v>
      </c>
      <c r="AZ89" s="209">
        <v>0</v>
      </c>
      <c r="BA89" s="209">
        <v>0</v>
      </c>
      <c r="BB89" s="209">
        <v>0</v>
      </c>
      <c r="BC89" s="209">
        <v>0</v>
      </c>
      <c r="BD89" s="209">
        <v>0</v>
      </c>
      <c r="BE89" s="209">
        <v>0</v>
      </c>
      <c r="BF89" s="191">
        <f>SUM(E89:BE89)</f>
        <v>29</v>
      </c>
      <c r="BG89" s="65">
        <v>1</v>
      </c>
    </row>
    <row r="90" spans="1:58" ht="16.5" customHeight="1">
      <c r="A90" s="281"/>
      <c r="B90" s="261" t="s">
        <v>190</v>
      </c>
      <c r="C90" s="261" t="str">
        <f>C17</f>
        <v>История</v>
      </c>
      <c r="D90" s="187" t="s">
        <v>173</v>
      </c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>
        <v>0</v>
      </c>
      <c r="X90" s="209">
        <v>0</v>
      </c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8"/>
      <c r="AS90" s="209"/>
      <c r="AT90" s="209"/>
      <c r="AU90" s="209"/>
      <c r="AV90" s="209"/>
      <c r="AW90" s="209">
        <v>0</v>
      </c>
      <c r="AX90" s="209">
        <v>0</v>
      </c>
      <c r="AY90" s="209">
        <v>0</v>
      </c>
      <c r="AZ90" s="209">
        <v>0</v>
      </c>
      <c r="BA90" s="209">
        <v>0</v>
      </c>
      <c r="BB90" s="209">
        <v>0</v>
      </c>
      <c r="BC90" s="209">
        <v>0</v>
      </c>
      <c r="BD90" s="209">
        <v>0</v>
      </c>
      <c r="BE90" s="209">
        <v>0</v>
      </c>
      <c r="BF90" s="189">
        <f t="shared" si="18"/>
        <v>0</v>
      </c>
    </row>
    <row r="91" spans="1:58" ht="23.25" customHeight="1">
      <c r="A91" s="281"/>
      <c r="B91" s="262"/>
      <c r="C91" s="262"/>
      <c r="D91" s="192" t="s">
        <v>174</v>
      </c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209"/>
      <c r="W91" s="209">
        <v>0</v>
      </c>
      <c r="X91" s="209">
        <v>0</v>
      </c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4"/>
      <c r="AS91" s="191"/>
      <c r="AT91" s="191"/>
      <c r="AU91" s="209"/>
      <c r="AV91" s="209"/>
      <c r="AW91" s="209">
        <v>0</v>
      </c>
      <c r="AX91" s="209">
        <v>0</v>
      </c>
      <c r="AY91" s="209">
        <v>0</v>
      </c>
      <c r="AZ91" s="209">
        <v>0</v>
      </c>
      <c r="BA91" s="209">
        <v>0</v>
      </c>
      <c r="BB91" s="209">
        <v>0</v>
      </c>
      <c r="BC91" s="209">
        <v>0</v>
      </c>
      <c r="BD91" s="209">
        <v>0</v>
      </c>
      <c r="BE91" s="209">
        <v>0</v>
      </c>
      <c r="BF91" s="191">
        <f t="shared" si="18"/>
        <v>0</v>
      </c>
    </row>
    <row r="92" spans="1:58" ht="16.5" customHeight="1">
      <c r="A92" s="281"/>
      <c r="B92" s="261" t="s">
        <v>191</v>
      </c>
      <c r="C92" s="261" t="str">
        <f>C19</f>
        <v>Обществознания (включая экономику права)</v>
      </c>
      <c r="D92" s="187" t="s">
        <v>173</v>
      </c>
      <c r="E92" s="209">
        <v>2</v>
      </c>
      <c r="F92" s="209">
        <v>2</v>
      </c>
      <c r="G92" s="209">
        <v>2</v>
      </c>
      <c r="H92" s="209">
        <v>2</v>
      </c>
      <c r="I92" s="209">
        <v>2</v>
      </c>
      <c r="J92" s="209">
        <v>2</v>
      </c>
      <c r="K92" s="209">
        <v>2</v>
      </c>
      <c r="L92" s="209">
        <v>2</v>
      </c>
      <c r="M92" s="209">
        <v>2</v>
      </c>
      <c r="N92" s="209">
        <v>2</v>
      </c>
      <c r="O92" s="209">
        <v>2</v>
      </c>
      <c r="P92" s="209">
        <v>2</v>
      </c>
      <c r="Q92" s="209">
        <v>2</v>
      </c>
      <c r="R92" s="209">
        <v>2</v>
      </c>
      <c r="S92" s="209">
        <v>2</v>
      </c>
      <c r="T92" s="209"/>
      <c r="U92" s="209"/>
      <c r="V92" s="209"/>
      <c r="W92" s="209">
        <v>0</v>
      </c>
      <c r="X92" s="209">
        <v>0</v>
      </c>
      <c r="Y92" s="209">
        <v>2</v>
      </c>
      <c r="Z92" s="209">
        <v>2</v>
      </c>
      <c r="AA92" s="209">
        <v>2</v>
      </c>
      <c r="AB92" s="209">
        <v>2</v>
      </c>
      <c r="AC92" s="209">
        <v>2</v>
      </c>
      <c r="AD92" s="209"/>
      <c r="AE92" s="209"/>
      <c r="AF92" s="209">
        <v>2</v>
      </c>
      <c r="AG92" s="209">
        <v>2</v>
      </c>
      <c r="AH92" s="209">
        <v>2</v>
      </c>
      <c r="AI92" s="209">
        <v>2</v>
      </c>
      <c r="AJ92" s="209"/>
      <c r="AK92" s="209"/>
      <c r="AL92" s="209">
        <v>2</v>
      </c>
      <c r="AM92" s="209">
        <v>2</v>
      </c>
      <c r="AN92" s="209">
        <v>2</v>
      </c>
      <c r="AO92" s="209"/>
      <c r="AP92" s="209">
        <v>2</v>
      </c>
      <c r="AQ92" s="209">
        <v>1</v>
      </c>
      <c r="AR92" s="208"/>
      <c r="AS92" s="209"/>
      <c r="AT92" s="209"/>
      <c r="AU92" s="209"/>
      <c r="AV92" s="209"/>
      <c r="AW92" s="209">
        <v>0</v>
      </c>
      <c r="AX92" s="209">
        <v>0</v>
      </c>
      <c r="AY92" s="209">
        <v>0</v>
      </c>
      <c r="AZ92" s="209">
        <v>0</v>
      </c>
      <c r="BA92" s="209">
        <v>0</v>
      </c>
      <c r="BB92" s="209">
        <v>0</v>
      </c>
      <c r="BC92" s="209">
        <v>0</v>
      </c>
      <c r="BD92" s="209">
        <v>0</v>
      </c>
      <c r="BE92" s="209">
        <v>0</v>
      </c>
      <c r="BF92" s="189">
        <f t="shared" si="18"/>
        <v>57</v>
      </c>
    </row>
    <row r="93" spans="1:58" ht="26.25" customHeight="1">
      <c r="A93" s="281"/>
      <c r="B93" s="262"/>
      <c r="C93" s="262"/>
      <c r="D93" s="192" t="s">
        <v>174</v>
      </c>
      <c r="E93" s="191">
        <v>1</v>
      </c>
      <c r="F93" s="191">
        <v>1</v>
      </c>
      <c r="G93" s="191">
        <v>1</v>
      </c>
      <c r="H93" s="191">
        <v>1</v>
      </c>
      <c r="I93" s="191">
        <v>1</v>
      </c>
      <c r="J93" s="191">
        <v>1</v>
      </c>
      <c r="K93" s="191">
        <v>1</v>
      </c>
      <c r="L93" s="191">
        <v>1</v>
      </c>
      <c r="M93" s="191">
        <v>1</v>
      </c>
      <c r="N93" s="191">
        <v>1</v>
      </c>
      <c r="O93" s="191">
        <v>1</v>
      </c>
      <c r="P93" s="191">
        <v>1</v>
      </c>
      <c r="Q93" s="191">
        <v>1</v>
      </c>
      <c r="R93" s="191">
        <v>1</v>
      </c>
      <c r="S93" s="191">
        <v>1</v>
      </c>
      <c r="T93" s="191"/>
      <c r="U93" s="191"/>
      <c r="V93" s="209"/>
      <c r="W93" s="209">
        <v>0</v>
      </c>
      <c r="X93" s="209">
        <v>0</v>
      </c>
      <c r="Y93" s="191">
        <v>1</v>
      </c>
      <c r="Z93" s="191">
        <v>1</v>
      </c>
      <c r="AA93" s="191">
        <v>1</v>
      </c>
      <c r="AB93" s="191">
        <v>1</v>
      </c>
      <c r="AC93" s="191">
        <v>1</v>
      </c>
      <c r="AD93" s="191"/>
      <c r="AE93" s="191"/>
      <c r="AF93" s="191">
        <v>1</v>
      </c>
      <c r="AG93" s="191">
        <v>1</v>
      </c>
      <c r="AH93" s="191"/>
      <c r="AI93" s="191">
        <v>1</v>
      </c>
      <c r="AJ93" s="191"/>
      <c r="AK93" s="191"/>
      <c r="AL93" s="191">
        <v>1</v>
      </c>
      <c r="AM93" s="191">
        <v>1</v>
      </c>
      <c r="AN93" s="191">
        <v>1</v>
      </c>
      <c r="AO93" s="191"/>
      <c r="AP93" s="191">
        <v>1</v>
      </c>
      <c r="AQ93" s="191">
        <v>2</v>
      </c>
      <c r="AR93" s="194"/>
      <c r="AS93" s="191"/>
      <c r="AT93" s="191"/>
      <c r="AU93" s="209"/>
      <c r="AV93" s="209"/>
      <c r="AW93" s="209">
        <v>0</v>
      </c>
      <c r="AX93" s="209">
        <v>0</v>
      </c>
      <c r="AY93" s="209">
        <v>0</v>
      </c>
      <c r="AZ93" s="209">
        <v>0</v>
      </c>
      <c r="BA93" s="209">
        <v>0</v>
      </c>
      <c r="BB93" s="209">
        <v>0</v>
      </c>
      <c r="BC93" s="209">
        <v>0</v>
      </c>
      <c r="BD93" s="209">
        <v>0</v>
      </c>
      <c r="BE93" s="209">
        <v>0</v>
      </c>
      <c r="BF93" s="191">
        <f t="shared" si="18"/>
        <v>29</v>
      </c>
    </row>
    <row r="94" spans="1:58" ht="15.75">
      <c r="A94" s="281"/>
      <c r="B94" s="261" t="s">
        <v>192</v>
      </c>
      <c r="C94" s="261" t="str">
        <f>C21</f>
        <v>Математика</v>
      </c>
      <c r="D94" s="187" t="s">
        <v>173</v>
      </c>
      <c r="E94" s="209">
        <v>5</v>
      </c>
      <c r="F94" s="209">
        <v>5</v>
      </c>
      <c r="G94" s="209">
        <v>5</v>
      </c>
      <c r="H94" s="209">
        <v>5</v>
      </c>
      <c r="I94" s="209">
        <v>5</v>
      </c>
      <c r="J94" s="209">
        <v>5</v>
      </c>
      <c r="K94" s="209">
        <v>5</v>
      </c>
      <c r="L94" s="209">
        <v>5</v>
      </c>
      <c r="M94" s="209">
        <v>5</v>
      </c>
      <c r="N94" s="209">
        <v>5</v>
      </c>
      <c r="O94" s="209">
        <v>5</v>
      </c>
      <c r="P94" s="209">
        <v>5</v>
      </c>
      <c r="Q94" s="209">
        <v>5</v>
      </c>
      <c r="R94" s="209">
        <v>5</v>
      </c>
      <c r="S94" s="209">
        <v>5</v>
      </c>
      <c r="T94" s="209"/>
      <c r="U94" s="209"/>
      <c r="V94" s="209"/>
      <c r="W94" s="209">
        <v>0</v>
      </c>
      <c r="X94" s="209">
        <v>0</v>
      </c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8"/>
      <c r="AS94" s="209"/>
      <c r="AT94" s="209"/>
      <c r="AU94" s="209"/>
      <c r="AV94" s="209"/>
      <c r="AW94" s="209">
        <v>0</v>
      </c>
      <c r="AX94" s="209">
        <v>0</v>
      </c>
      <c r="AY94" s="209">
        <v>0</v>
      </c>
      <c r="AZ94" s="209">
        <v>0</v>
      </c>
      <c r="BA94" s="209">
        <v>0</v>
      </c>
      <c r="BB94" s="209">
        <v>0</v>
      </c>
      <c r="BC94" s="209">
        <v>0</v>
      </c>
      <c r="BD94" s="209">
        <v>0</v>
      </c>
      <c r="BE94" s="209">
        <v>0</v>
      </c>
      <c r="BF94" s="189">
        <f t="shared" si="18"/>
        <v>75</v>
      </c>
    </row>
    <row r="95" spans="1:58" ht="21" customHeight="1">
      <c r="A95" s="281"/>
      <c r="B95" s="262"/>
      <c r="C95" s="262"/>
      <c r="D95" s="192" t="s">
        <v>174</v>
      </c>
      <c r="E95" s="191">
        <v>3</v>
      </c>
      <c r="F95" s="191">
        <v>2</v>
      </c>
      <c r="G95" s="191">
        <v>3</v>
      </c>
      <c r="H95" s="191">
        <v>2</v>
      </c>
      <c r="I95" s="191">
        <v>3</v>
      </c>
      <c r="J95" s="191">
        <v>2</v>
      </c>
      <c r="K95" s="191">
        <v>3</v>
      </c>
      <c r="L95" s="191">
        <v>2</v>
      </c>
      <c r="M95" s="191">
        <v>3</v>
      </c>
      <c r="N95" s="191">
        <v>2</v>
      </c>
      <c r="O95" s="191">
        <v>3</v>
      </c>
      <c r="P95" s="191">
        <v>2</v>
      </c>
      <c r="Q95" s="191">
        <v>3</v>
      </c>
      <c r="R95" s="191">
        <v>2</v>
      </c>
      <c r="S95" s="191">
        <v>2</v>
      </c>
      <c r="T95" s="191"/>
      <c r="U95" s="189"/>
      <c r="V95" s="209"/>
      <c r="W95" s="209">
        <v>0</v>
      </c>
      <c r="X95" s="209">
        <v>0</v>
      </c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4"/>
      <c r="AS95" s="191"/>
      <c r="AT95" s="191"/>
      <c r="AU95" s="209"/>
      <c r="AV95" s="209"/>
      <c r="AW95" s="209">
        <v>0</v>
      </c>
      <c r="AX95" s="209">
        <v>0</v>
      </c>
      <c r="AY95" s="209">
        <v>0</v>
      </c>
      <c r="AZ95" s="209">
        <v>0</v>
      </c>
      <c r="BA95" s="209">
        <v>0</v>
      </c>
      <c r="BB95" s="209">
        <v>0</v>
      </c>
      <c r="BC95" s="209">
        <v>0</v>
      </c>
      <c r="BD95" s="209">
        <v>0</v>
      </c>
      <c r="BE95" s="209">
        <v>0</v>
      </c>
      <c r="BF95" s="191">
        <f t="shared" si="18"/>
        <v>37</v>
      </c>
    </row>
    <row r="96" spans="1:58" ht="16.5" customHeight="1">
      <c r="A96" s="281"/>
      <c r="B96" s="261" t="s">
        <v>193</v>
      </c>
      <c r="C96" s="261" t="str">
        <f>C23</f>
        <v>Информатика и ИКТ</v>
      </c>
      <c r="D96" s="187" t="s">
        <v>173</v>
      </c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>
        <v>0</v>
      </c>
      <c r="X96" s="209">
        <v>0</v>
      </c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8"/>
      <c r="AS96" s="209"/>
      <c r="AT96" s="209"/>
      <c r="AU96" s="209"/>
      <c r="AV96" s="209"/>
      <c r="AW96" s="209">
        <v>0</v>
      </c>
      <c r="AX96" s="209">
        <v>0</v>
      </c>
      <c r="AY96" s="209">
        <v>0</v>
      </c>
      <c r="AZ96" s="209">
        <v>0</v>
      </c>
      <c r="BA96" s="209">
        <v>0</v>
      </c>
      <c r="BB96" s="209">
        <v>0</v>
      </c>
      <c r="BC96" s="209">
        <v>0</v>
      </c>
      <c r="BD96" s="209">
        <v>0</v>
      </c>
      <c r="BE96" s="209">
        <v>0</v>
      </c>
      <c r="BF96" s="189">
        <f t="shared" si="18"/>
        <v>0</v>
      </c>
    </row>
    <row r="97" spans="1:58" ht="16.5" customHeight="1">
      <c r="A97" s="281"/>
      <c r="B97" s="262"/>
      <c r="C97" s="262"/>
      <c r="D97" s="192" t="s">
        <v>174</v>
      </c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209"/>
      <c r="W97" s="209">
        <v>0</v>
      </c>
      <c r="X97" s="209">
        <v>0</v>
      </c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4"/>
      <c r="AS97" s="191"/>
      <c r="AT97" s="191"/>
      <c r="AU97" s="209"/>
      <c r="AV97" s="209"/>
      <c r="AW97" s="209">
        <v>0</v>
      </c>
      <c r="AX97" s="209">
        <v>0</v>
      </c>
      <c r="AY97" s="209">
        <v>0</v>
      </c>
      <c r="AZ97" s="209">
        <v>0</v>
      </c>
      <c r="BA97" s="209">
        <v>0</v>
      </c>
      <c r="BB97" s="209">
        <v>0</v>
      </c>
      <c r="BC97" s="209">
        <v>0</v>
      </c>
      <c r="BD97" s="209">
        <v>0</v>
      </c>
      <c r="BE97" s="209">
        <v>0</v>
      </c>
      <c r="BF97" s="191">
        <f t="shared" si="18"/>
        <v>0</v>
      </c>
    </row>
    <row r="98" spans="1:58" ht="16.5" customHeight="1">
      <c r="A98" s="281"/>
      <c r="B98" s="261" t="s">
        <v>194</v>
      </c>
      <c r="C98" s="261" t="str">
        <f>C25</f>
        <v>Физическая культур</v>
      </c>
      <c r="D98" s="187" t="s">
        <v>173</v>
      </c>
      <c r="E98" s="209">
        <v>3</v>
      </c>
      <c r="F98" s="209">
        <v>3</v>
      </c>
      <c r="G98" s="209">
        <v>3</v>
      </c>
      <c r="H98" s="209">
        <v>3</v>
      </c>
      <c r="I98" s="209">
        <v>3</v>
      </c>
      <c r="J98" s="209">
        <v>3</v>
      </c>
      <c r="K98" s="209">
        <v>3</v>
      </c>
      <c r="L98" s="209">
        <v>3</v>
      </c>
      <c r="M98" s="209">
        <v>3</v>
      </c>
      <c r="N98" s="209">
        <v>3</v>
      </c>
      <c r="O98" s="209">
        <v>3</v>
      </c>
      <c r="P98" s="209">
        <v>3</v>
      </c>
      <c r="Q98" s="209">
        <v>4</v>
      </c>
      <c r="R98" s="209">
        <v>4</v>
      </c>
      <c r="S98" s="209">
        <v>4</v>
      </c>
      <c r="T98" s="209"/>
      <c r="U98" s="209"/>
      <c r="V98" s="209"/>
      <c r="W98" s="209">
        <v>0</v>
      </c>
      <c r="X98" s="209">
        <v>0</v>
      </c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8"/>
      <c r="AS98" s="209"/>
      <c r="AT98" s="209"/>
      <c r="AU98" s="209"/>
      <c r="AV98" s="209"/>
      <c r="AW98" s="209">
        <v>0</v>
      </c>
      <c r="AX98" s="209">
        <v>0</v>
      </c>
      <c r="AY98" s="209">
        <v>0</v>
      </c>
      <c r="AZ98" s="209">
        <v>0</v>
      </c>
      <c r="BA98" s="209">
        <v>0</v>
      </c>
      <c r="BB98" s="209">
        <v>0</v>
      </c>
      <c r="BC98" s="209">
        <v>0</v>
      </c>
      <c r="BD98" s="209">
        <v>0</v>
      </c>
      <c r="BE98" s="209">
        <v>0</v>
      </c>
      <c r="BF98" s="189">
        <f t="shared" si="18"/>
        <v>48</v>
      </c>
    </row>
    <row r="99" spans="1:58" ht="21" customHeight="1">
      <c r="A99" s="281"/>
      <c r="B99" s="262"/>
      <c r="C99" s="262"/>
      <c r="D99" s="192" t="s">
        <v>174</v>
      </c>
      <c r="E99" s="191">
        <v>2</v>
      </c>
      <c r="F99" s="191">
        <v>1</v>
      </c>
      <c r="G99" s="191">
        <v>2</v>
      </c>
      <c r="H99" s="191">
        <v>1</v>
      </c>
      <c r="I99" s="191">
        <v>1</v>
      </c>
      <c r="J99" s="191">
        <v>2</v>
      </c>
      <c r="K99" s="191">
        <v>1</v>
      </c>
      <c r="L99" s="191">
        <v>2</v>
      </c>
      <c r="M99" s="191">
        <v>1</v>
      </c>
      <c r="N99" s="191">
        <v>2</v>
      </c>
      <c r="O99" s="191">
        <v>1</v>
      </c>
      <c r="P99" s="191">
        <v>2</v>
      </c>
      <c r="Q99" s="191">
        <v>2</v>
      </c>
      <c r="R99" s="191">
        <v>2</v>
      </c>
      <c r="S99" s="191">
        <v>2</v>
      </c>
      <c r="T99" s="191"/>
      <c r="U99" s="191"/>
      <c r="V99" s="209"/>
      <c r="W99" s="209">
        <v>0</v>
      </c>
      <c r="X99" s="209">
        <v>0</v>
      </c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4"/>
      <c r="AS99" s="191"/>
      <c r="AT99" s="191"/>
      <c r="AU99" s="209"/>
      <c r="AV99" s="209"/>
      <c r="AW99" s="209">
        <v>0</v>
      </c>
      <c r="AX99" s="209">
        <v>0</v>
      </c>
      <c r="AY99" s="209">
        <v>0</v>
      </c>
      <c r="AZ99" s="209">
        <v>0</v>
      </c>
      <c r="BA99" s="209">
        <v>0</v>
      </c>
      <c r="BB99" s="209">
        <v>0</v>
      </c>
      <c r="BC99" s="209">
        <v>0</v>
      </c>
      <c r="BD99" s="209">
        <v>0</v>
      </c>
      <c r="BE99" s="209">
        <v>0</v>
      </c>
      <c r="BF99" s="191">
        <f t="shared" si="18"/>
        <v>24</v>
      </c>
    </row>
    <row r="100" spans="1:58" ht="21" customHeight="1">
      <c r="A100" s="281"/>
      <c r="B100" s="261" t="s">
        <v>27</v>
      </c>
      <c r="C100" s="261" t="str">
        <f>C27</f>
        <v>Основы безопасности жизнедеятельности</v>
      </c>
      <c r="D100" s="187" t="s">
        <v>173</v>
      </c>
      <c r="E100" s="209">
        <v>2</v>
      </c>
      <c r="F100" s="209">
        <v>2</v>
      </c>
      <c r="G100" s="209">
        <v>2</v>
      </c>
      <c r="H100" s="209">
        <v>2</v>
      </c>
      <c r="I100" s="209">
        <v>2</v>
      </c>
      <c r="J100" s="209">
        <v>2</v>
      </c>
      <c r="K100" s="209">
        <v>3</v>
      </c>
      <c r="L100" s="209">
        <v>2</v>
      </c>
      <c r="M100" s="209">
        <v>2</v>
      </c>
      <c r="N100" s="209">
        <v>2</v>
      </c>
      <c r="O100" s="209">
        <v>2</v>
      </c>
      <c r="P100" s="209">
        <v>2</v>
      </c>
      <c r="Q100" s="209">
        <v>2</v>
      </c>
      <c r="R100" s="209">
        <v>1</v>
      </c>
      <c r="S100" s="209">
        <v>1</v>
      </c>
      <c r="T100" s="209"/>
      <c r="U100" s="209"/>
      <c r="V100" s="209"/>
      <c r="W100" s="209">
        <v>0</v>
      </c>
      <c r="X100" s="209">
        <v>0</v>
      </c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8"/>
      <c r="AS100" s="209"/>
      <c r="AT100" s="209"/>
      <c r="AU100" s="209"/>
      <c r="AV100" s="209"/>
      <c r="AW100" s="209">
        <v>0</v>
      </c>
      <c r="AX100" s="209">
        <v>0</v>
      </c>
      <c r="AY100" s="209">
        <v>0</v>
      </c>
      <c r="AZ100" s="209">
        <v>0</v>
      </c>
      <c r="BA100" s="209">
        <v>0</v>
      </c>
      <c r="BB100" s="209">
        <v>0</v>
      </c>
      <c r="BC100" s="209">
        <v>0</v>
      </c>
      <c r="BD100" s="209">
        <v>0</v>
      </c>
      <c r="BE100" s="209">
        <v>0</v>
      </c>
      <c r="BF100" s="189">
        <f t="shared" si="18"/>
        <v>29</v>
      </c>
    </row>
    <row r="101" spans="1:58" ht="16.5" customHeight="1">
      <c r="A101" s="281"/>
      <c r="B101" s="262"/>
      <c r="C101" s="262"/>
      <c r="D101" s="192" t="s">
        <v>174</v>
      </c>
      <c r="E101" s="191">
        <v>1</v>
      </c>
      <c r="F101" s="191">
        <v>1</v>
      </c>
      <c r="G101" s="191">
        <v>1</v>
      </c>
      <c r="H101" s="191">
        <v>1</v>
      </c>
      <c r="I101" s="191">
        <v>1</v>
      </c>
      <c r="J101" s="191">
        <v>1</v>
      </c>
      <c r="K101" s="191">
        <v>1</v>
      </c>
      <c r="L101" s="191">
        <v>1</v>
      </c>
      <c r="M101" s="191">
        <v>1</v>
      </c>
      <c r="N101" s="191">
        <v>1</v>
      </c>
      <c r="O101" s="191">
        <v>1</v>
      </c>
      <c r="P101" s="191">
        <v>1</v>
      </c>
      <c r="Q101" s="191">
        <v>1</v>
      </c>
      <c r="R101" s="191">
        <v>1</v>
      </c>
      <c r="S101" s="191"/>
      <c r="T101" s="191"/>
      <c r="U101" s="191"/>
      <c r="V101" s="209"/>
      <c r="W101" s="209">
        <v>0</v>
      </c>
      <c r="X101" s="209">
        <v>0</v>
      </c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4"/>
      <c r="AS101" s="191"/>
      <c r="AT101" s="191"/>
      <c r="AU101" s="209"/>
      <c r="AV101" s="209"/>
      <c r="AW101" s="209">
        <v>0</v>
      </c>
      <c r="AX101" s="209">
        <v>0</v>
      </c>
      <c r="AY101" s="209">
        <v>0</v>
      </c>
      <c r="AZ101" s="209">
        <v>0</v>
      </c>
      <c r="BA101" s="209">
        <v>0</v>
      </c>
      <c r="BB101" s="209">
        <v>0</v>
      </c>
      <c r="BC101" s="209">
        <v>0</v>
      </c>
      <c r="BD101" s="209">
        <v>0</v>
      </c>
      <c r="BE101" s="209">
        <v>0</v>
      </c>
      <c r="BF101" s="191">
        <f t="shared" si="18"/>
        <v>14</v>
      </c>
    </row>
    <row r="102" spans="1:58" ht="15.75">
      <c r="A102" s="281"/>
      <c r="B102" s="261" t="s">
        <v>295</v>
      </c>
      <c r="C102" s="261" t="str">
        <f>C29</f>
        <v>Кубановедение</v>
      </c>
      <c r="D102" s="187" t="s">
        <v>173</v>
      </c>
      <c r="E102" s="190">
        <v>1</v>
      </c>
      <c r="F102" s="190">
        <v>1</v>
      </c>
      <c r="G102" s="190">
        <v>1</v>
      </c>
      <c r="H102" s="190">
        <v>1</v>
      </c>
      <c r="I102" s="190">
        <v>1</v>
      </c>
      <c r="J102" s="190">
        <v>1</v>
      </c>
      <c r="K102" s="190">
        <v>1</v>
      </c>
      <c r="L102" s="190">
        <v>1</v>
      </c>
      <c r="M102" s="190">
        <v>1</v>
      </c>
      <c r="N102" s="190">
        <v>1</v>
      </c>
      <c r="O102" s="190">
        <v>1</v>
      </c>
      <c r="P102" s="190">
        <v>1</v>
      </c>
      <c r="Q102" s="190">
        <v>1</v>
      </c>
      <c r="R102" s="190">
        <v>2</v>
      </c>
      <c r="S102" s="190">
        <v>1</v>
      </c>
      <c r="T102" s="190"/>
      <c r="U102" s="209"/>
      <c r="V102" s="209"/>
      <c r="W102" s="209">
        <v>0</v>
      </c>
      <c r="X102" s="209">
        <v>0</v>
      </c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8"/>
      <c r="AS102" s="209"/>
      <c r="AT102" s="209"/>
      <c r="AU102" s="209"/>
      <c r="AV102" s="209"/>
      <c r="AW102" s="209">
        <v>0</v>
      </c>
      <c r="AX102" s="209">
        <v>0</v>
      </c>
      <c r="AY102" s="209">
        <v>0</v>
      </c>
      <c r="AZ102" s="209">
        <v>0</v>
      </c>
      <c r="BA102" s="209">
        <v>0</v>
      </c>
      <c r="BB102" s="209">
        <v>0</v>
      </c>
      <c r="BC102" s="209">
        <v>0</v>
      </c>
      <c r="BD102" s="209">
        <v>0</v>
      </c>
      <c r="BE102" s="209">
        <v>0</v>
      </c>
      <c r="BF102" s="191">
        <f>SUM(E102:BE102)</f>
        <v>16</v>
      </c>
    </row>
    <row r="103" spans="1:58" ht="15.75">
      <c r="A103" s="281"/>
      <c r="B103" s="262"/>
      <c r="C103" s="262"/>
      <c r="D103" s="192" t="s">
        <v>174</v>
      </c>
      <c r="E103" s="209">
        <v>0</v>
      </c>
      <c r="F103" s="209">
        <v>1</v>
      </c>
      <c r="G103" s="209">
        <v>0</v>
      </c>
      <c r="H103" s="209">
        <v>1</v>
      </c>
      <c r="I103" s="209">
        <v>0</v>
      </c>
      <c r="J103" s="209">
        <v>1</v>
      </c>
      <c r="K103" s="209">
        <v>0</v>
      </c>
      <c r="L103" s="209">
        <v>1</v>
      </c>
      <c r="M103" s="209">
        <v>0</v>
      </c>
      <c r="N103" s="209">
        <v>1</v>
      </c>
      <c r="O103" s="209">
        <v>0</v>
      </c>
      <c r="P103" s="209">
        <v>1</v>
      </c>
      <c r="Q103" s="209">
        <v>0</v>
      </c>
      <c r="R103" s="209">
        <v>1</v>
      </c>
      <c r="S103" s="209">
        <v>2</v>
      </c>
      <c r="T103" s="209"/>
      <c r="U103" s="191"/>
      <c r="V103" s="209"/>
      <c r="W103" s="209">
        <v>0</v>
      </c>
      <c r="X103" s="209">
        <v>0</v>
      </c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4"/>
      <c r="AS103" s="191"/>
      <c r="AT103" s="191"/>
      <c r="AU103" s="209"/>
      <c r="AV103" s="209"/>
      <c r="AW103" s="209">
        <v>0</v>
      </c>
      <c r="AX103" s="209">
        <v>0</v>
      </c>
      <c r="AY103" s="209">
        <v>0</v>
      </c>
      <c r="AZ103" s="209">
        <v>0</v>
      </c>
      <c r="BA103" s="209">
        <v>0</v>
      </c>
      <c r="BB103" s="209">
        <v>0</v>
      </c>
      <c r="BC103" s="209">
        <v>0</v>
      </c>
      <c r="BD103" s="209">
        <v>0</v>
      </c>
      <c r="BE103" s="209">
        <v>0</v>
      </c>
      <c r="BF103" s="191">
        <f>SUM(E103:BE103)</f>
        <v>9</v>
      </c>
    </row>
    <row r="104" spans="1:58" ht="16.5" customHeight="1">
      <c r="A104" s="281"/>
      <c r="B104" s="284" t="s">
        <v>297</v>
      </c>
      <c r="C104" s="284" t="s">
        <v>30</v>
      </c>
      <c r="D104" s="187" t="s">
        <v>173</v>
      </c>
      <c r="E104" s="191">
        <f>E106+E108+E110</f>
        <v>12</v>
      </c>
      <c r="F104" s="191">
        <f aca="true" t="shared" si="19" ref="F104:BF105">F106+F108+F110</f>
        <v>12</v>
      </c>
      <c r="G104" s="191">
        <f t="shared" si="19"/>
        <v>12</v>
      </c>
      <c r="H104" s="191">
        <f t="shared" si="19"/>
        <v>12</v>
      </c>
      <c r="I104" s="191">
        <f t="shared" si="19"/>
        <v>12</v>
      </c>
      <c r="J104" s="191">
        <f t="shared" si="19"/>
        <v>12</v>
      </c>
      <c r="K104" s="191">
        <f t="shared" si="19"/>
        <v>12</v>
      </c>
      <c r="L104" s="191">
        <f t="shared" si="19"/>
        <v>12</v>
      </c>
      <c r="M104" s="191">
        <f t="shared" si="19"/>
        <v>12</v>
      </c>
      <c r="N104" s="191">
        <f t="shared" si="19"/>
        <v>12</v>
      </c>
      <c r="O104" s="191">
        <f t="shared" si="19"/>
        <v>12</v>
      </c>
      <c r="P104" s="191">
        <f t="shared" si="19"/>
        <v>12</v>
      </c>
      <c r="Q104" s="191">
        <f t="shared" si="19"/>
        <v>12</v>
      </c>
      <c r="R104" s="191">
        <f t="shared" si="19"/>
        <v>12</v>
      </c>
      <c r="S104" s="191">
        <f t="shared" si="19"/>
        <v>12</v>
      </c>
      <c r="T104" s="191">
        <f t="shared" si="19"/>
        <v>0</v>
      </c>
      <c r="U104" s="191">
        <f>U106+U108+U110</f>
        <v>0</v>
      </c>
      <c r="V104" s="209"/>
      <c r="W104" s="209">
        <v>0</v>
      </c>
      <c r="X104" s="209">
        <v>0</v>
      </c>
      <c r="Y104" s="191">
        <f t="shared" si="19"/>
        <v>14</v>
      </c>
      <c r="Z104" s="191">
        <f t="shared" si="19"/>
        <v>15</v>
      </c>
      <c r="AA104" s="191">
        <f t="shared" si="19"/>
        <v>15</v>
      </c>
      <c r="AB104" s="191">
        <f t="shared" si="19"/>
        <v>15</v>
      </c>
      <c r="AC104" s="191">
        <f t="shared" si="19"/>
        <v>15</v>
      </c>
      <c r="AD104" s="191">
        <f t="shared" si="19"/>
        <v>0</v>
      </c>
      <c r="AE104" s="191">
        <f t="shared" si="19"/>
        <v>0</v>
      </c>
      <c r="AF104" s="191">
        <f t="shared" si="19"/>
        <v>15</v>
      </c>
      <c r="AG104" s="191">
        <f t="shared" si="19"/>
        <v>15</v>
      </c>
      <c r="AH104" s="191">
        <f t="shared" si="19"/>
        <v>14</v>
      </c>
      <c r="AI104" s="191">
        <f t="shared" si="19"/>
        <v>14</v>
      </c>
      <c r="AJ104" s="191">
        <f t="shared" si="19"/>
        <v>0</v>
      </c>
      <c r="AK104" s="191">
        <f t="shared" si="19"/>
        <v>0</v>
      </c>
      <c r="AL104" s="191">
        <f t="shared" si="19"/>
        <v>13</v>
      </c>
      <c r="AM104" s="191">
        <f t="shared" si="19"/>
        <v>13</v>
      </c>
      <c r="AN104" s="191">
        <f t="shared" si="19"/>
        <v>13</v>
      </c>
      <c r="AO104" s="191">
        <f t="shared" si="19"/>
        <v>0</v>
      </c>
      <c r="AP104" s="191">
        <f t="shared" si="19"/>
        <v>13</v>
      </c>
      <c r="AQ104" s="191">
        <f t="shared" si="19"/>
        <v>13</v>
      </c>
      <c r="AR104" s="191">
        <f t="shared" si="19"/>
        <v>13</v>
      </c>
      <c r="AS104" s="191">
        <f t="shared" si="19"/>
        <v>13</v>
      </c>
      <c r="AT104" s="191">
        <f t="shared" si="19"/>
        <v>0</v>
      </c>
      <c r="AU104" s="191">
        <f t="shared" si="19"/>
        <v>0</v>
      </c>
      <c r="AV104" s="191">
        <f>AV106+AV108+AV110</f>
        <v>0</v>
      </c>
      <c r="AW104" s="191">
        <f t="shared" si="19"/>
        <v>0</v>
      </c>
      <c r="AX104" s="191">
        <f t="shared" si="19"/>
        <v>0</v>
      </c>
      <c r="AY104" s="191">
        <f t="shared" si="19"/>
        <v>0</v>
      </c>
      <c r="AZ104" s="191">
        <f t="shared" si="19"/>
        <v>0</v>
      </c>
      <c r="BA104" s="191">
        <f t="shared" si="19"/>
        <v>0</v>
      </c>
      <c r="BB104" s="191">
        <f t="shared" si="19"/>
        <v>0</v>
      </c>
      <c r="BC104" s="191">
        <f t="shared" si="19"/>
        <v>0</v>
      </c>
      <c r="BD104" s="191">
        <f t="shared" si="19"/>
        <v>0</v>
      </c>
      <c r="BE104" s="191">
        <f t="shared" si="19"/>
        <v>0</v>
      </c>
      <c r="BF104" s="191">
        <f t="shared" si="19"/>
        <v>403</v>
      </c>
    </row>
    <row r="105" spans="1:58" ht="15.75">
      <c r="A105" s="281"/>
      <c r="B105" s="284"/>
      <c r="C105" s="284"/>
      <c r="D105" s="192" t="s">
        <v>174</v>
      </c>
      <c r="E105" s="191">
        <f>E107+E109+E111</f>
        <v>6</v>
      </c>
      <c r="F105" s="191">
        <f t="shared" si="19"/>
        <v>6</v>
      </c>
      <c r="G105" s="191">
        <f t="shared" si="19"/>
        <v>6</v>
      </c>
      <c r="H105" s="191">
        <f t="shared" si="19"/>
        <v>6</v>
      </c>
      <c r="I105" s="191">
        <f t="shared" si="19"/>
        <v>6</v>
      </c>
      <c r="J105" s="191">
        <f t="shared" si="19"/>
        <v>6</v>
      </c>
      <c r="K105" s="191">
        <f t="shared" si="19"/>
        <v>6</v>
      </c>
      <c r="L105" s="191">
        <f t="shared" si="19"/>
        <v>6</v>
      </c>
      <c r="M105" s="191">
        <f t="shared" si="19"/>
        <v>6</v>
      </c>
      <c r="N105" s="191">
        <f t="shared" si="19"/>
        <v>6</v>
      </c>
      <c r="O105" s="191">
        <f t="shared" si="19"/>
        <v>6</v>
      </c>
      <c r="P105" s="191">
        <f t="shared" si="19"/>
        <v>6</v>
      </c>
      <c r="Q105" s="191">
        <f t="shared" si="19"/>
        <v>6</v>
      </c>
      <c r="R105" s="191">
        <f t="shared" si="19"/>
        <v>6</v>
      </c>
      <c r="S105" s="191">
        <f t="shared" si="19"/>
        <v>6</v>
      </c>
      <c r="T105" s="191">
        <f t="shared" si="19"/>
        <v>0</v>
      </c>
      <c r="U105" s="191">
        <f>U107+U109+U111</f>
        <v>0</v>
      </c>
      <c r="V105" s="209"/>
      <c r="W105" s="209">
        <v>0</v>
      </c>
      <c r="X105" s="209">
        <v>0</v>
      </c>
      <c r="Y105" s="191">
        <f t="shared" si="19"/>
        <v>7</v>
      </c>
      <c r="Z105" s="191">
        <f t="shared" si="19"/>
        <v>7</v>
      </c>
      <c r="AA105" s="191">
        <f t="shared" si="19"/>
        <v>7</v>
      </c>
      <c r="AB105" s="191">
        <f t="shared" si="19"/>
        <v>7</v>
      </c>
      <c r="AC105" s="191">
        <f t="shared" si="19"/>
        <v>7</v>
      </c>
      <c r="AD105" s="191">
        <f t="shared" si="19"/>
        <v>0</v>
      </c>
      <c r="AE105" s="191">
        <f t="shared" si="19"/>
        <v>0</v>
      </c>
      <c r="AF105" s="191">
        <f t="shared" si="19"/>
        <v>8</v>
      </c>
      <c r="AG105" s="191">
        <f t="shared" si="19"/>
        <v>8</v>
      </c>
      <c r="AH105" s="191">
        <f t="shared" si="19"/>
        <v>7</v>
      </c>
      <c r="AI105" s="191">
        <f t="shared" si="19"/>
        <v>8</v>
      </c>
      <c r="AJ105" s="191">
        <f t="shared" si="19"/>
        <v>0</v>
      </c>
      <c r="AK105" s="191">
        <f t="shared" si="19"/>
        <v>0</v>
      </c>
      <c r="AL105" s="191">
        <f t="shared" si="19"/>
        <v>7</v>
      </c>
      <c r="AM105" s="191">
        <f t="shared" si="19"/>
        <v>6</v>
      </c>
      <c r="AN105" s="191">
        <f t="shared" si="19"/>
        <v>5</v>
      </c>
      <c r="AO105" s="191">
        <f t="shared" si="19"/>
        <v>0</v>
      </c>
      <c r="AP105" s="191">
        <f t="shared" si="19"/>
        <v>9</v>
      </c>
      <c r="AQ105" s="191">
        <f t="shared" si="19"/>
        <v>4</v>
      </c>
      <c r="AR105" s="191">
        <f t="shared" si="19"/>
        <v>7</v>
      </c>
      <c r="AS105" s="191">
        <f t="shared" si="19"/>
        <v>7</v>
      </c>
      <c r="AT105" s="191">
        <f t="shared" si="19"/>
        <v>0</v>
      </c>
      <c r="AU105" s="191">
        <f t="shared" si="19"/>
        <v>0</v>
      </c>
      <c r="AV105" s="191">
        <f>AV107+AV109+AV111</f>
        <v>0</v>
      </c>
      <c r="AW105" s="191">
        <f t="shared" si="19"/>
        <v>0</v>
      </c>
      <c r="AX105" s="191">
        <f t="shared" si="19"/>
        <v>0</v>
      </c>
      <c r="AY105" s="191">
        <f t="shared" si="19"/>
        <v>0</v>
      </c>
      <c r="AZ105" s="191">
        <f t="shared" si="19"/>
        <v>0</v>
      </c>
      <c r="BA105" s="191">
        <f t="shared" si="19"/>
        <v>0</v>
      </c>
      <c r="BB105" s="191">
        <f t="shared" si="19"/>
        <v>0</v>
      </c>
      <c r="BC105" s="191">
        <f t="shared" si="19"/>
        <v>0</v>
      </c>
      <c r="BD105" s="191">
        <f t="shared" si="19"/>
        <v>0</v>
      </c>
      <c r="BE105" s="191">
        <f t="shared" si="19"/>
        <v>0</v>
      </c>
      <c r="BF105" s="191">
        <f t="shared" si="19"/>
        <v>201</v>
      </c>
    </row>
    <row r="106" spans="1:58" ht="15.75">
      <c r="A106" s="281"/>
      <c r="B106" s="261" t="s">
        <v>272</v>
      </c>
      <c r="C106" s="266" t="s">
        <v>275</v>
      </c>
      <c r="D106" s="187" t="s">
        <v>173</v>
      </c>
      <c r="E106" s="209">
        <v>4</v>
      </c>
      <c r="F106" s="209">
        <v>4</v>
      </c>
      <c r="G106" s="209">
        <v>4</v>
      </c>
      <c r="H106" s="209">
        <v>4</v>
      </c>
      <c r="I106" s="209">
        <v>4</v>
      </c>
      <c r="J106" s="209">
        <v>4</v>
      </c>
      <c r="K106" s="209">
        <v>4</v>
      </c>
      <c r="L106" s="209">
        <v>4</v>
      </c>
      <c r="M106" s="209">
        <v>4</v>
      </c>
      <c r="N106" s="209">
        <v>4</v>
      </c>
      <c r="O106" s="209">
        <v>4</v>
      </c>
      <c r="P106" s="209">
        <v>4</v>
      </c>
      <c r="Q106" s="209">
        <v>4</v>
      </c>
      <c r="R106" s="209">
        <v>4</v>
      </c>
      <c r="S106" s="209">
        <v>4</v>
      </c>
      <c r="T106" s="209"/>
      <c r="U106" s="209"/>
      <c r="V106" s="209"/>
      <c r="W106" s="209">
        <v>0</v>
      </c>
      <c r="X106" s="209">
        <v>0</v>
      </c>
      <c r="Y106" s="209">
        <v>3</v>
      </c>
      <c r="Z106" s="209">
        <v>3</v>
      </c>
      <c r="AA106" s="209">
        <v>3</v>
      </c>
      <c r="AB106" s="209">
        <v>3</v>
      </c>
      <c r="AC106" s="209">
        <v>3</v>
      </c>
      <c r="AD106" s="209"/>
      <c r="AE106" s="209"/>
      <c r="AF106" s="209">
        <v>3</v>
      </c>
      <c r="AG106" s="209">
        <v>3</v>
      </c>
      <c r="AH106" s="209">
        <v>3</v>
      </c>
      <c r="AI106" s="209">
        <v>3</v>
      </c>
      <c r="AJ106" s="209"/>
      <c r="AK106" s="209"/>
      <c r="AL106" s="209">
        <v>3</v>
      </c>
      <c r="AM106" s="209">
        <v>3</v>
      </c>
      <c r="AN106" s="209">
        <v>3</v>
      </c>
      <c r="AO106" s="209"/>
      <c r="AP106" s="209">
        <v>3</v>
      </c>
      <c r="AQ106" s="209">
        <v>3</v>
      </c>
      <c r="AR106" s="209">
        <v>3</v>
      </c>
      <c r="AS106" s="209">
        <v>3</v>
      </c>
      <c r="AT106" s="209"/>
      <c r="AU106" s="209"/>
      <c r="AV106" s="209"/>
      <c r="AW106" s="209">
        <v>0</v>
      </c>
      <c r="AX106" s="209">
        <v>0</v>
      </c>
      <c r="AY106" s="209">
        <v>0</v>
      </c>
      <c r="AZ106" s="209">
        <v>0</v>
      </c>
      <c r="BA106" s="209">
        <v>0</v>
      </c>
      <c r="BB106" s="209">
        <v>0</v>
      </c>
      <c r="BC106" s="209">
        <v>0</v>
      </c>
      <c r="BD106" s="209">
        <v>0</v>
      </c>
      <c r="BE106" s="209">
        <v>0</v>
      </c>
      <c r="BF106" s="189">
        <f aca="true" t="shared" si="20" ref="BF106:BF111">SUM(E106:BE106)</f>
        <v>108</v>
      </c>
    </row>
    <row r="107" spans="1:58" ht="23.25" customHeight="1">
      <c r="A107" s="281"/>
      <c r="B107" s="261"/>
      <c r="C107" s="266"/>
      <c r="D107" s="192" t="s">
        <v>174</v>
      </c>
      <c r="E107" s="191">
        <v>2</v>
      </c>
      <c r="F107" s="191">
        <v>2</v>
      </c>
      <c r="G107" s="191">
        <v>2</v>
      </c>
      <c r="H107" s="191">
        <v>2</v>
      </c>
      <c r="I107" s="191">
        <v>2</v>
      </c>
      <c r="J107" s="191">
        <v>2</v>
      </c>
      <c r="K107" s="191">
        <v>2</v>
      </c>
      <c r="L107" s="191">
        <v>2</v>
      </c>
      <c r="M107" s="191">
        <v>2</v>
      </c>
      <c r="N107" s="191">
        <v>2</v>
      </c>
      <c r="O107" s="191">
        <v>2</v>
      </c>
      <c r="P107" s="191">
        <v>2</v>
      </c>
      <c r="Q107" s="191">
        <v>2</v>
      </c>
      <c r="R107" s="191">
        <v>2</v>
      </c>
      <c r="S107" s="191">
        <v>2</v>
      </c>
      <c r="T107" s="191"/>
      <c r="U107" s="191"/>
      <c r="V107" s="209"/>
      <c r="W107" s="209">
        <v>0</v>
      </c>
      <c r="X107" s="209">
        <v>0</v>
      </c>
      <c r="Y107" s="191">
        <v>2</v>
      </c>
      <c r="Z107" s="191">
        <v>1</v>
      </c>
      <c r="AA107" s="191">
        <v>1</v>
      </c>
      <c r="AB107" s="191">
        <v>1</v>
      </c>
      <c r="AC107" s="191">
        <v>1</v>
      </c>
      <c r="AD107" s="191"/>
      <c r="AE107" s="191"/>
      <c r="AF107" s="191">
        <v>2</v>
      </c>
      <c r="AG107" s="191">
        <v>2</v>
      </c>
      <c r="AH107" s="191">
        <v>2</v>
      </c>
      <c r="AI107" s="191">
        <v>2</v>
      </c>
      <c r="AJ107" s="191"/>
      <c r="AK107" s="191"/>
      <c r="AL107" s="191">
        <v>2</v>
      </c>
      <c r="AM107" s="191">
        <v>1</v>
      </c>
      <c r="AN107" s="191"/>
      <c r="AO107" s="191"/>
      <c r="AP107" s="191">
        <v>2</v>
      </c>
      <c r="AQ107" s="191"/>
      <c r="AR107" s="191">
        <v>2</v>
      </c>
      <c r="AS107" s="191">
        <v>2</v>
      </c>
      <c r="AT107" s="191"/>
      <c r="AU107" s="209"/>
      <c r="AV107" s="209"/>
      <c r="AW107" s="209">
        <v>0</v>
      </c>
      <c r="AX107" s="209">
        <v>0</v>
      </c>
      <c r="AY107" s="209">
        <v>0</v>
      </c>
      <c r="AZ107" s="209">
        <v>0</v>
      </c>
      <c r="BA107" s="209">
        <v>0</v>
      </c>
      <c r="BB107" s="209">
        <v>0</v>
      </c>
      <c r="BC107" s="209">
        <v>0</v>
      </c>
      <c r="BD107" s="209">
        <v>0</v>
      </c>
      <c r="BE107" s="209">
        <v>0</v>
      </c>
      <c r="BF107" s="191">
        <f t="shared" si="20"/>
        <v>53</v>
      </c>
    </row>
    <row r="108" spans="1:58" ht="16.5" customHeight="1">
      <c r="A108" s="281"/>
      <c r="B108" s="261" t="s">
        <v>298</v>
      </c>
      <c r="C108" s="266" t="s">
        <v>276</v>
      </c>
      <c r="D108" s="187" t="s">
        <v>173</v>
      </c>
      <c r="E108" s="209">
        <v>4</v>
      </c>
      <c r="F108" s="209">
        <v>4</v>
      </c>
      <c r="G108" s="209">
        <v>4</v>
      </c>
      <c r="H108" s="209">
        <v>4</v>
      </c>
      <c r="I108" s="209">
        <v>4</v>
      </c>
      <c r="J108" s="209">
        <v>4</v>
      </c>
      <c r="K108" s="209">
        <v>4</v>
      </c>
      <c r="L108" s="209">
        <v>4</v>
      </c>
      <c r="M108" s="209">
        <v>4</v>
      </c>
      <c r="N108" s="209">
        <v>4</v>
      </c>
      <c r="O108" s="209">
        <v>4</v>
      </c>
      <c r="P108" s="209">
        <v>4</v>
      </c>
      <c r="Q108" s="209">
        <v>4</v>
      </c>
      <c r="R108" s="209">
        <v>4</v>
      </c>
      <c r="S108" s="209">
        <v>4</v>
      </c>
      <c r="T108" s="209"/>
      <c r="U108" s="209"/>
      <c r="V108" s="209"/>
      <c r="W108" s="209">
        <v>0</v>
      </c>
      <c r="X108" s="209">
        <v>0</v>
      </c>
      <c r="Y108" s="209">
        <v>5</v>
      </c>
      <c r="Z108" s="209">
        <v>6</v>
      </c>
      <c r="AA108" s="209">
        <v>6</v>
      </c>
      <c r="AB108" s="209">
        <v>6</v>
      </c>
      <c r="AC108" s="209">
        <v>6</v>
      </c>
      <c r="AD108" s="209"/>
      <c r="AE108" s="209"/>
      <c r="AF108" s="209">
        <v>6</v>
      </c>
      <c r="AG108" s="209">
        <v>6</v>
      </c>
      <c r="AH108" s="209">
        <v>6</v>
      </c>
      <c r="AI108" s="209">
        <v>6</v>
      </c>
      <c r="AJ108" s="209"/>
      <c r="AK108" s="209"/>
      <c r="AL108" s="209">
        <v>6</v>
      </c>
      <c r="AM108" s="209">
        <v>6</v>
      </c>
      <c r="AN108" s="209">
        <v>6</v>
      </c>
      <c r="AO108" s="209"/>
      <c r="AP108" s="209">
        <v>6</v>
      </c>
      <c r="AQ108" s="209">
        <v>6</v>
      </c>
      <c r="AR108" s="209">
        <v>6</v>
      </c>
      <c r="AS108" s="209">
        <v>6</v>
      </c>
      <c r="AT108" s="209"/>
      <c r="AU108" s="209"/>
      <c r="AV108" s="209"/>
      <c r="AW108" s="209">
        <v>0</v>
      </c>
      <c r="AX108" s="209">
        <v>0</v>
      </c>
      <c r="AY108" s="209">
        <v>0</v>
      </c>
      <c r="AZ108" s="209">
        <v>0</v>
      </c>
      <c r="BA108" s="209">
        <v>0</v>
      </c>
      <c r="BB108" s="209">
        <v>0</v>
      </c>
      <c r="BC108" s="209">
        <v>0</v>
      </c>
      <c r="BD108" s="209">
        <v>0</v>
      </c>
      <c r="BE108" s="209">
        <v>0</v>
      </c>
      <c r="BF108" s="189">
        <f t="shared" si="20"/>
        <v>155</v>
      </c>
    </row>
    <row r="109" spans="1:59" ht="23.25" customHeight="1">
      <c r="A109" s="281"/>
      <c r="B109" s="261"/>
      <c r="C109" s="266"/>
      <c r="D109" s="192" t="s">
        <v>174</v>
      </c>
      <c r="E109" s="191">
        <v>2</v>
      </c>
      <c r="F109" s="191">
        <v>2</v>
      </c>
      <c r="G109" s="191">
        <v>2</v>
      </c>
      <c r="H109" s="191">
        <v>2</v>
      </c>
      <c r="I109" s="191">
        <v>2</v>
      </c>
      <c r="J109" s="191">
        <v>2</v>
      </c>
      <c r="K109" s="191">
        <v>2</v>
      </c>
      <c r="L109" s="191">
        <v>2</v>
      </c>
      <c r="M109" s="191">
        <v>2</v>
      </c>
      <c r="N109" s="191">
        <v>2</v>
      </c>
      <c r="O109" s="191">
        <v>2</v>
      </c>
      <c r="P109" s="191">
        <v>2</v>
      </c>
      <c r="Q109" s="191">
        <v>2</v>
      </c>
      <c r="R109" s="191">
        <v>2</v>
      </c>
      <c r="S109" s="191">
        <v>2</v>
      </c>
      <c r="T109" s="191"/>
      <c r="U109" s="191"/>
      <c r="V109" s="209"/>
      <c r="W109" s="209">
        <v>0</v>
      </c>
      <c r="X109" s="209">
        <v>0</v>
      </c>
      <c r="Y109" s="191">
        <v>2</v>
      </c>
      <c r="Z109" s="191">
        <v>3</v>
      </c>
      <c r="AA109" s="191">
        <v>3</v>
      </c>
      <c r="AB109" s="191">
        <v>3</v>
      </c>
      <c r="AC109" s="191">
        <v>3</v>
      </c>
      <c r="AD109" s="191"/>
      <c r="AE109" s="191"/>
      <c r="AF109" s="191">
        <v>3</v>
      </c>
      <c r="AG109" s="191">
        <v>3</v>
      </c>
      <c r="AH109" s="191">
        <v>3</v>
      </c>
      <c r="AI109" s="191">
        <v>3</v>
      </c>
      <c r="AJ109" s="191"/>
      <c r="AK109" s="191"/>
      <c r="AL109" s="191">
        <v>3</v>
      </c>
      <c r="AM109" s="191">
        <v>3</v>
      </c>
      <c r="AN109" s="191">
        <v>3</v>
      </c>
      <c r="AO109" s="191"/>
      <c r="AP109" s="191">
        <v>5</v>
      </c>
      <c r="AQ109" s="191">
        <v>2</v>
      </c>
      <c r="AR109" s="191">
        <v>3</v>
      </c>
      <c r="AS109" s="191">
        <v>3</v>
      </c>
      <c r="AT109" s="191"/>
      <c r="AU109" s="209"/>
      <c r="AV109" s="209"/>
      <c r="AW109" s="209">
        <v>0</v>
      </c>
      <c r="AX109" s="209">
        <v>0</v>
      </c>
      <c r="AY109" s="209">
        <v>0</v>
      </c>
      <c r="AZ109" s="209">
        <v>0</v>
      </c>
      <c r="BA109" s="209">
        <v>0</v>
      </c>
      <c r="BB109" s="209">
        <v>0</v>
      </c>
      <c r="BC109" s="209">
        <v>0</v>
      </c>
      <c r="BD109" s="209">
        <v>0</v>
      </c>
      <c r="BE109" s="209">
        <v>0</v>
      </c>
      <c r="BF109" s="191">
        <f t="shared" si="20"/>
        <v>78</v>
      </c>
      <c r="BG109" s="65">
        <v>2</v>
      </c>
    </row>
    <row r="110" spans="1:58" ht="16.5" customHeight="1">
      <c r="A110" s="281"/>
      <c r="B110" s="261" t="s">
        <v>274</v>
      </c>
      <c r="C110" s="266" t="s">
        <v>277</v>
      </c>
      <c r="D110" s="187" t="s">
        <v>173</v>
      </c>
      <c r="E110" s="209">
        <v>4</v>
      </c>
      <c r="F110" s="209">
        <v>4</v>
      </c>
      <c r="G110" s="209">
        <v>4</v>
      </c>
      <c r="H110" s="209">
        <v>4</v>
      </c>
      <c r="I110" s="209">
        <v>4</v>
      </c>
      <c r="J110" s="209">
        <v>4</v>
      </c>
      <c r="K110" s="209">
        <v>4</v>
      </c>
      <c r="L110" s="209">
        <v>4</v>
      </c>
      <c r="M110" s="209">
        <v>4</v>
      </c>
      <c r="N110" s="209">
        <v>4</v>
      </c>
      <c r="O110" s="209">
        <v>4</v>
      </c>
      <c r="P110" s="209">
        <v>4</v>
      </c>
      <c r="Q110" s="209">
        <v>4</v>
      </c>
      <c r="R110" s="209">
        <v>4</v>
      </c>
      <c r="S110" s="209">
        <v>4</v>
      </c>
      <c r="T110" s="209"/>
      <c r="U110" s="209"/>
      <c r="V110" s="209"/>
      <c r="W110" s="209">
        <v>0</v>
      </c>
      <c r="X110" s="209">
        <v>0</v>
      </c>
      <c r="Y110" s="209">
        <v>6</v>
      </c>
      <c r="Z110" s="209">
        <v>6</v>
      </c>
      <c r="AA110" s="209">
        <v>6</v>
      </c>
      <c r="AB110" s="209">
        <v>6</v>
      </c>
      <c r="AC110" s="209">
        <v>6</v>
      </c>
      <c r="AD110" s="209"/>
      <c r="AE110" s="209"/>
      <c r="AF110" s="209">
        <v>6</v>
      </c>
      <c r="AG110" s="209">
        <v>6</v>
      </c>
      <c r="AH110" s="209">
        <v>5</v>
      </c>
      <c r="AI110" s="209">
        <v>5</v>
      </c>
      <c r="AJ110" s="209"/>
      <c r="AK110" s="209"/>
      <c r="AL110" s="209">
        <v>4</v>
      </c>
      <c r="AM110" s="209">
        <v>4</v>
      </c>
      <c r="AN110" s="209">
        <v>4</v>
      </c>
      <c r="AO110" s="209"/>
      <c r="AP110" s="209">
        <v>4</v>
      </c>
      <c r="AQ110" s="209">
        <v>4</v>
      </c>
      <c r="AR110" s="209">
        <v>4</v>
      </c>
      <c r="AS110" s="209">
        <v>4</v>
      </c>
      <c r="AT110" s="209"/>
      <c r="AU110" s="209"/>
      <c r="AV110" s="209"/>
      <c r="AW110" s="209">
        <v>0</v>
      </c>
      <c r="AX110" s="209">
        <v>0</v>
      </c>
      <c r="AY110" s="209">
        <v>0</v>
      </c>
      <c r="AZ110" s="209">
        <v>0</v>
      </c>
      <c r="BA110" s="209">
        <v>0</v>
      </c>
      <c r="BB110" s="209">
        <v>0</v>
      </c>
      <c r="BC110" s="209">
        <v>0</v>
      </c>
      <c r="BD110" s="209">
        <v>0</v>
      </c>
      <c r="BE110" s="209">
        <v>0</v>
      </c>
      <c r="BF110" s="189">
        <f t="shared" si="20"/>
        <v>140</v>
      </c>
    </row>
    <row r="111" spans="1:58" ht="15.75">
      <c r="A111" s="281"/>
      <c r="B111" s="261"/>
      <c r="C111" s="266"/>
      <c r="D111" s="192" t="s">
        <v>174</v>
      </c>
      <c r="E111" s="191">
        <v>2</v>
      </c>
      <c r="F111" s="191">
        <v>2</v>
      </c>
      <c r="G111" s="191">
        <v>2</v>
      </c>
      <c r="H111" s="191">
        <v>2</v>
      </c>
      <c r="I111" s="191">
        <v>2</v>
      </c>
      <c r="J111" s="191">
        <v>2</v>
      </c>
      <c r="K111" s="191">
        <v>2</v>
      </c>
      <c r="L111" s="191">
        <v>2</v>
      </c>
      <c r="M111" s="191">
        <v>2</v>
      </c>
      <c r="N111" s="191">
        <v>2</v>
      </c>
      <c r="O111" s="191">
        <v>2</v>
      </c>
      <c r="P111" s="191">
        <v>2</v>
      </c>
      <c r="Q111" s="191">
        <v>2</v>
      </c>
      <c r="R111" s="191">
        <v>2</v>
      </c>
      <c r="S111" s="191">
        <v>2</v>
      </c>
      <c r="T111" s="191"/>
      <c r="U111" s="191"/>
      <c r="V111" s="209"/>
      <c r="W111" s="209">
        <v>0</v>
      </c>
      <c r="X111" s="209">
        <v>0</v>
      </c>
      <c r="Y111" s="191">
        <v>3</v>
      </c>
      <c r="Z111" s="191">
        <v>3</v>
      </c>
      <c r="AA111" s="191">
        <v>3</v>
      </c>
      <c r="AB111" s="191">
        <v>3</v>
      </c>
      <c r="AC111" s="191">
        <v>3</v>
      </c>
      <c r="AD111" s="191"/>
      <c r="AE111" s="191"/>
      <c r="AF111" s="191">
        <v>3</v>
      </c>
      <c r="AG111" s="191">
        <v>3</v>
      </c>
      <c r="AH111" s="191">
        <v>2</v>
      </c>
      <c r="AI111" s="191">
        <v>3</v>
      </c>
      <c r="AJ111" s="191"/>
      <c r="AK111" s="191"/>
      <c r="AL111" s="191">
        <v>2</v>
      </c>
      <c r="AM111" s="191">
        <v>2</v>
      </c>
      <c r="AN111" s="191">
        <v>2</v>
      </c>
      <c r="AO111" s="191"/>
      <c r="AP111" s="191">
        <v>2</v>
      </c>
      <c r="AQ111" s="191">
        <v>2</v>
      </c>
      <c r="AR111" s="191">
        <v>2</v>
      </c>
      <c r="AS111" s="191">
        <v>2</v>
      </c>
      <c r="AT111" s="191"/>
      <c r="AU111" s="209"/>
      <c r="AV111" s="209"/>
      <c r="AW111" s="209">
        <v>0</v>
      </c>
      <c r="AX111" s="209">
        <v>0</v>
      </c>
      <c r="AY111" s="209">
        <v>0</v>
      </c>
      <c r="AZ111" s="209">
        <v>0</v>
      </c>
      <c r="BA111" s="209">
        <v>0</v>
      </c>
      <c r="BB111" s="209">
        <v>0</v>
      </c>
      <c r="BC111" s="209">
        <v>0</v>
      </c>
      <c r="BD111" s="209">
        <v>0</v>
      </c>
      <c r="BE111" s="209">
        <v>0</v>
      </c>
      <c r="BF111" s="191">
        <f t="shared" si="20"/>
        <v>70</v>
      </c>
    </row>
    <row r="112" spans="1:58" ht="15.75">
      <c r="A112" s="281"/>
      <c r="B112" s="258" t="s">
        <v>176</v>
      </c>
      <c r="C112" s="258" t="s">
        <v>177</v>
      </c>
      <c r="D112" s="187" t="s">
        <v>173</v>
      </c>
      <c r="E112" s="209">
        <f>E114+E116+E118+E120+E122+E124</f>
        <v>5</v>
      </c>
      <c r="F112" s="209">
        <f aca="true" t="shared" si="21" ref="F112:BF113">F114+F116+F118+F120+F122+F124</f>
        <v>5</v>
      </c>
      <c r="G112" s="209">
        <f t="shared" si="21"/>
        <v>5</v>
      </c>
      <c r="H112" s="209">
        <f t="shared" si="21"/>
        <v>5</v>
      </c>
      <c r="I112" s="209">
        <f t="shared" si="21"/>
        <v>5</v>
      </c>
      <c r="J112" s="209">
        <f t="shared" si="21"/>
        <v>5</v>
      </c>
      <c r="K112" s="209">
        <f t="shared" si="21"/>
        <v>4</v>
      </c>
      <c r="L112" s="209">
        <f t="shared" si="21"/>
        <v>5</v>
      </c>
      <c r="M112" s="209">
        <f t="shared" si="21"/>
        <v>5</v>
      </c>
      <c r="N112" s="209">
        <f t="shared" si="21"/>
        <v>5</v>
      </c>
      <c r="O112" s="209">
        <f t="shared" si="21"/>
        <v>5</v>
      </c>
      <c r="P112" s="209">
        <f t="shared" si="21"/>
        <v>5</v>
      </c>
      <c r="Q112" s="209">
        <f t="shared" si="21"/>
        <v>4</v>
      </c>
      <c r="R112" s="209">
        <f t="shared" si="21"/>
        <v>4</v>
      </c>
      <c r="S112" s="209">
        <f t="shared" si="21"/>
        <v>5</v>
      </c>
      <c r="T112" s="209">
        <f t="shared" si="21"/>
        <v>0</v>
      </c>
      <c r="U112" s="209">
        <f>U114+U116+U118+U120+U122+U124</f>
        <v>0</v>
      </c>
      <c r="V112" s="209"/>
      <c r="W112" s="209">
        <v>0</v>
      </c>
      <c r="X112" s="209">
        <v>0</v>
      </c>
      <c r="Y112" s="209">
        <f t="shared" si="21"/>
        <v>4</v>
      </c>
      <c r="Z112" s="209">
        <f t="shared" si="21"/>
        <v>5</v>
      </c>
      <c r="AA112" s="209">
        <f t="shared" si="21"/>
        <v>4</v>
      </c>
      <c r="AB112" s="209">
        <f t="shared" si="21"/>
        <v>5</v>
      </c>
      <c r="AC112" s="209">
        <f t="shared" si="21"/>
        <v>5</v>
      </c>
      <c r="AD112" s="209">
        <f t="shared" si="21"/>
        <v>0</v>
      </c>
      <c r="AE112" s="209">
        <f t="shared" si="21"/>
        <v>0</v>
      </c>
      <c r="AF112" s="209">
        <f t="shared" si="21"/>
        <v>4</v>
      </c>
      <c r="AG112" s="209">
        <f t="shared" si="21"/>
        <v>4</v>
      </c>
      <c r="AH112" s="209">
        <f t="shared" si="21"/>
        <v>4</v>
      </c>
      <c r="AI112" s="209">
        <f t="shared" si="21"/>
        <v>4</v>
      </c>
      <c r="AJ112" s="209">
        <f t="shared" si="21"/>
        <v>0</v>
      </c>
      <c r="AK112" s="209">
        <f t="shared" si="21"/>
        <v>0</v>
      </c>
      <c r="AL112" s="209">
        <f t="shared" si="21"/>
        <v>5</v>
      </c>
      <c r="AM112" s="209">
        <f t="shared" si="21"/>
        <v>5</v>
      </c>
      <c r="AN112" s="209">
        <f t="shared" si="21"/>
        <v>7</v>
      </c>
      <c r="AO112" s="209">
        <f t="shared" si="21"/>
        <v>0</v>
      </c>
      <c r="AP112" s="209">
        <f t="shared" si="21"/>
        <v>0</v>
      </c>
      <c r="AQ112" s="209">
        <f t="shared" si="21"/>
        <v>5</v>
      </c>
      <c r="AR112" s="209">
        <f t="shared" si="21"/>
        <v>7</v>
      </c>
      <c r="AS112" s="209">
        <f t="shared" si="21"/>
        <v>5</v>
      </c>
      <c r="AT112" s="209">
        <f t="shared" si="21"/>
        <v>0</v>
      </c>
      <c r="AU112" s="209">
        <f>AU114+AU116+AU118+AU120+AU122+AU124</f>
        <v>1</v>
      </c>
      <c r="AV112" s="209"/>
      <c r="AW112" s="209">
        <f t="shared" si="21"/>
        <v>0</v>
      </c>
      <c r="AX112" s="209">
        <f t="shared" si="21"/>
        <v>0</v>
      </c>
      <c r="AY112" s="209">
        <f t="shared" si="21"/>
        <v>0</v>
      </c>
      <c r="AZ112" s="209">
        <f t="shared" si="21"/>
        <v>0</v>
      </c>
      <c r="BA112" s="209">
        <f t="shared" si="21"/>
        <v>0</v>
      </c>
      <c r="BB112" s="209">
        <f t="shared" si="21"/>
        <v>0</v>
      </c>
      <c r="BC112" s="209">
        <f t="shared" si="21"/>
        <v>0</v>
      </c>
      <c r="BD112" s="209">
        <f t="shared" si="21"/>
        <v>0</v>
      </c>
      <c r="BE112" s="209">
        <f t="shared" si="21"/>
        <v>0</v>
      </c>
      <c r="BF112" s="209">
        <f t="shared" si="21"/>
        <v>146</v>
      </c>
    </row>
    <row r="113" spans="1:58" ht="21" customHeight="1">
      <c r="A113" s="281"/>
      <c r="B113" s="258"/>
      <c r="C113" s="258"/>
      <c r="D113" s="192" t="s">
        <v>174</v>
      </c>
      <c r="E113" s="209">
        <f>E115+E117+E119+E121+E123+E125</f>
        <v>3</v>
      </c>
      <c r="F113" s="209">
        <v>3</v>
      </c>
      <c r="G113" s="209">
        <f t="shared" si="21"/>
        <v>2</v>
      </c>
      <c r="H113" s="209">
        <v>3</v>
      </c>
      <c r="I113" s="209">
        <v>3</v>
      </c>
      <c r="J113" s="209">
        <f t="shared" si="21"/>
        <v>2</v>
      </c>
      <c r="K113" s="209">
        <v>3</v>
      </c>
      <c r="L113" s="209">
        <f t="shared" si="21"/>
        <v>2</v>
      </c>
      <c r="M113" s="209">
        <v>3</v>
      </c>
      <c r="N113" s="209">
        <f t="shared" si="21"/>
        <v>2</v>
      </c>
      <c r="O113" s="209">
        <v>3</v>
      </c>
      <c r="P113" s="209">
        <f t="shared" si="21"/>
        <v>3</v>
      </c>
      <c r="Q113" s="209">
        <f t="shared" si="21"/>
        <v>3</v>
      </c>
      <c r="R113" s="209">
        <f t="shared" si="21"/>
        <v>3</v>
      </c>
      <c r="S113" s="209">
        <f t="shared" si="21"/>
        <v>3</v>
      </c>
      <c r="T113" s="209">
        <f t="shared" si="21"/>
        <v>0</v>
      </c>
      <c r="U113" s="209">
        <f>U115+U117+U119+U121+U123+U125</f>
        <v>0</v>
      </c>
      <c r="V113" s="209"/>
      <c r="W113" s="209">
        <v>0</v>
      </c>
      <c r="X113" s="209">
        <v>0</v>
      </c>
      <c r="Y113" s="209">
        <f t="shared" si="21"/>
        <v>2</v>
      </c>
      <c r="Z113" s="209">
        <f t="shared" si="21"/>
        <v>1</v>
      </c>
      <c r="AA113" s="209">
        <f t="shared" si="21"/>
        <v>2</v>
      </c>
      <c r="AB113" s="209">
        <f t="shared" si="21"/>
        <v>3</v>
      </c>
      <c r="AC113" s="209">
        <f t="shared" si="21"/>
        <v>2</v>
      </c>
      <c r="AD113" s="209">
        <f t="shared" si="21"/>
        <v>0</v>
      </c>
      <c r="AE113" s="209">
        <f t="shared" si="21"/>
        <v>0</v>
      </c>
      <c r="AF113" s="209">
        <f t="shared" si="21"/>
        <v>2</v>
      </c>
      <c r="AG113" s="209">
        <f t="shared" si="21"/>
        <v>2</v>
      </c>
      <c r="AH113" s="209">
        <f t="shared" si="21"/>
        <v>1</v>
      </c>
      <c r="AI113" s="209">
        <f t="shared" si="21"/>
        <v>1</v>
      </c>
      <c r="AJ113" s="209">
        <f t="shared" si="21"/>
        <v>0</v>
      </c>
      <c r="AK113" s="209">
        <f t="shared" si="21"/>
        <v>0</v>
      </c>
      <c r="AL113" s="209">
        <f t="shared" si="21"/>
        <v>0</v>
      </c>
      <c r="AM113" s="209">
        <f t="shared" si="21"/>
        <v>3</v>
      </c>
      <c r="AN113" s="209">
        <f t="shared" si="21"/>
        <v>2</v>
      </c>
      <c r="AO113" s="209">
        <f t="shared" si="21"/>
        <v>0</v>
      </c>
      <c r="AP113" s="209">
        <f t="shared" si="21"/>
        <v>0</v>
      </c>
      <c r="AQ113" s="209">
        <f t="shared" si="21"/>
        <v>6</v>
      </c>
      <c r="AR113" s="209">
        <f t="shared" si="21"/>
        <v>5</v>
      </c>
      <c r="AS113" s="209">
        <f t="shared" si="21"/>
        <v>3</v>
      </c>
      <c r="AT113" s="209">
        <f t="shared" si="21"/>
        <v>0</v>
      </c>
      <c r="AU113" s="209">
        <f>AU115+AU117+AU119+AU121+AU123+AU125</f>
        <v>2</v>
      </c>
      <c r="AV113" s="209"/>
      <c r="AW113" s="209">
        <f t="shared" si="21"/>
        <v>0</v>
      </c>
      <c r="AX113" s="209">
        <f t="shared" si="21"/>
        <v>0</v>
      </c>
      <c r="AY113" s="209">
        <f t="shared" si="21"/>
        <v>0</v>
      </c>
      <c r="AZ113" s="209">
        <f t="shared" si="21"/>
        <v>0</v>
      </c>
      <c r="BA113" s="209">
        <f t="shared" si="21"/>
        <v>0</v>
      </c>
      <c r="BB113" s="209">
        <f t="shared" si="21"/>
        <v>0</v>
      </c>
      <c r="BC113" s="209">
        <f t="shared" si="21"/>
        <v>0</v>
      </c>
      <c r="BD113" s="209">
        <f t="shared" si="21"/>
        <v>0</v>
      </c>
      <c r="BE113" s="209">
        <f t="shared" si="21"/>
        <v>0</v>
      </c>
      <c r="BF113" s="209">
        <f t="shared" si="21"/>
        <v>72</v>
      </c>
    </row>
    <row r="114" spans="1:58" ht="15.75">
      <c r="A114" s="281"/>
      <c r="B114" s="256" t="s">
        <v>178</v>
      </c>
      <c r="C114" s="266" t="s">
        <v>86</v>
      </c>
      <c r="D114" s="202" t="s">
        <v>173</v>
      </c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9"/>
      <c r="W114" s="209">
        <v>0</v>
      </c>
      <c r="X114" s="209">
        <v>0</v>
      </c>
      <c r="Y114" s="207">
        <v>2</v>
      </c>
      <c r="Z114" s="207">
        <v>2</v>
      </c>
      <c r="AA114" s="207">
        <v>2</v>
      </c>
      <c r="AB114" s="207">
        <v>3</v>
      </c>
      <c r="AC114" s="207">
        <v>3</v>
      </c>
      <c r="AD114" s="207"/>
      <c r="AE114" s="207"/>
      <c r="AF114" s="207">
        <v>2</v>
      </c>
      <c r="AG114" s="207">
        <v>2</v>
      </c>
      <c r="AH114" s="207">
        <v>2</v>
      </c>
      <c r="AI114" s="207">
        <v>2</v>
      </c>
      <c r="AJ114" s="207"/>
      <c r="AK114" s="207"/>
      <c r="AL114" s="207">
        <v>3</v>
      </c>
      <c r="AM114" s="207">
        <v>3</v>
      </c>
      <c r="AN114" s="207">
        <v>5</v>
      </c>
      <c r="AO114" s="207"/>
      <c r="AP114" s="207"/>
      <c r="AQ114" s="207">
        <v>3</v>
      </c>
      <c r="AR114" s="207">
        <v>5</v>
      </c>
      <c r="AS114" s="207">
        <v>3</v>
      </c>
      <c r="AT114" s="207"/>
      <c r="AU114" s="209"/>
      <c r="AV114" s="209"/>
      <c r="AW114" s="207">
        <v>0</v>
      </c>
      <c r="AX114" s="207">
        <v>0</v>
      </c>
      <c r="AY114" s="207">
        <v>0</v>
      </c>
      <c r="AZ114" s="207">
        <v>0</v>
      </c>
      <c r="BA114" s="207">
        <v>0</v>
      </c>
      <c r="BB114" s="207">
        <v>0</v>
      </c>
      <c r="BC114" s="207">
        <v>0</v>
      </c>
      <c r="BD114" s="207">
        <v>0</v>
      </c>
      <c r="BE114" s="207">
        <v>0</v>
      </c>
      <c r="BF114" s="207">
        <f aca="true" t="shared" si="22" ref="BF114:BF125">SUM(E114:BE114)</f>
        <v>42</v>
      </c>
    </row>
    <row r="115" spans="1:58" ht="15.75" customHeight="1">
      <c r="A115" s="281"/>
      <c r="B115" s="256"/>
      <c r="C115" s="266"/>
      <c r="D115" s="202" t="s">
        <v>174</v>
      </c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9"/>
      <c r="W115" s="209">
        <v>0</v>
      </c>
      <c r="X115" s="209">
        <v>0</v>
      </c>
      <c r="Y115" s="207">
        <v>1</v>
      </c>
      <c r="Z115" s="207">
        <v>1</v>
      </c>
      <c r="AA115" s="207">
        <v>1</v>
      </c>
      <c r="AB115" s="207">
        <v>2</v>
      </c>
      <c r="AC115" s="207">
        <v>1</v>
      </c>
      <c r="AD115" s="207"/>
      <c r="AE115" s="207"/>
      <c r="AF115" s="207">
        <v>1</v>
      </c>
      <c r="AG115" s="207">
        <v>1</v>
      </c>
      <c r="AH115" s="207">
        <v>1</v>
      </c>
      <c r="AI115" s="207">
        <v>1</v>
      </c>
      <c r="AJ115" s="207"/>
      <c r="AK115" s="207"/>
      <c r="AL115" s="207"/>
      <c r="AM115" s="207">
        <v>2</v>
      </c>
      <c r="AN115" s="207">
        <v>1</v>
      </c>
      <c r="AO115" s="207"/>
      <c r="AP115" s="207"/>
      <c r="AQ115" s="207">
        <v>4</v>
      </c>
      <c r="AR115" s="207">
        <v>3</v>
      </c>
      <c r="AS115" s="207">
        <v>1</v>
      </c>
      <c r="AT115" s="207"/>
      <c r="AU115" s="209"/>
      <c r="AV115" s="209"/>
      <c r="AW115" s="207">
        <v>0</v>
      </c>
      <c r="AX115" s="207">
        <v>0</v>
      </c>
      <c r="AY115" s="207">
        <v>0</v>
      </c>
      <c r="AZ115" s="207">
        <v>0</v>
      </c>
      <c r="BA115" s="207">
        <v>0</v>
      </c>
      <c r="BB115" s="207">
        <v>0</v>
      </c>
      <c r="BC115" s="207">
        <v>0</v>
      </c>
      <c r="BD115" s="207">
        <v>0</v>
      </c>
      <c r="BE115" s="207">
        <v>0</v>
      </c>
      <c r="BF115" s="207">
        <f t="shared" si="22"/>
        <v>21</v>
      </c>
    </row>
    <row r="116" spans="1:58" ht="15.75" customHeight="1">
      <c r="A116" s="281"/>
      <c r="B116" s="256" t="s">
        <v>195</v>
      </c>
      <c r="C116" s="266" t="s">
        <v>87</v>
      </c>
      <c r="D116" s="202" t="s">
        <v>173</v>
      </c>
      <c r="E116" s="207">
        <v>2</v>
      </c>
      <c r="F116" s="207">
        <v>2</v>
      </c>
      <c r="G116" s="207">
        <v>2</v>
      </c>
      <c r="H116" s="207">
        <v>2</v>
      </c>
      <c r="I116" s="207">
        <v>2</v>
      </c>
      <c r="J116" s="207">
        <v>2</v>
      </c>
      <c r="K116" s="207">
        <v>2</v>
      </c>
      <c r="L116" s="207">
        <v>2</v>
      </c>
      <c r="M116" s="207">
        <v>2</v>
      </c>
      <c r="N116" s="207">
        <v>2</v>
      </c>
      <c r="O116" s="207">
        <v>2</v>
      </c>
      <c r="P116" s="207">
        <v>2</v>
      </c>
      <c r="Q116" s="207">
        <v>2</v>
      </c>
      <c r="R116" s="207">
        <v>2</v>
      </c>
      <c r="S116" s="207">
        <v>2</v>
      </c>
      <c r="T116" s="207"/>
      <c r="U116" s="207"/>
      <c r="V116" s="209"/>
      <c r="W116" s="209">
        <v>0</v>
      </c>
      <c r="X116" s="209">
        <v>0</v>
      </c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9"/>
      <c r="AV116" s="209"/>
      <c r="AW116" s="207">
        <v>0</v>
      </c>
      <c r="AX116" s="207">
        <v>0</v>
      </c>
      <c r="AY116" s="207">
        <v>0</v>
      </c>
      <c r="AZ116" s="207">
        <v>0</v>
      </c>
      <c r="BA116" s="207">
        <v>0</v>
      </c>
      <c r="BB116" s="207">
        <v>0</v>
      </c>
      <c r="BC116" s="207">
        <v>0</v>
      </c>
      <c r="BD116" s="207">
        <v>0</v>
      </c>
      <c r="BE116" s="207">
        <v>0</v>
      </c>
      <c r="BF116" s="207">
        <f t="shared" si="22"/>
        <v>30</v>
      </c>
    </row>
    <row r="117" spans="1:58" ht="15.75">
      <c r="A117" s="281"/>
      <c r="B117" s="256"/>
      <c r="C117" s="266"/>
      <c r="D117" s="202" t="s">
        <v>174</v>
      </c>
      <c r="E117" s="207">
        <v>1</v>
      </c>
      <c r="F117" s="207">
        <v>1</v>
      </c>
      <c r="G117" s="207">
        <v>1</v>
      </c>
      <c r="H117" s="207">
        <v>1</v>
      </c>
      <c r="I117" s="207">
        <v>1</v>
      </c>
      <c r="J117" s="207">
        <v>1</v>
      </c>
      <c r="K117" s="207">
        <v>1</v>
      </c>
      <c r="L117" s="207">
        <v>1</v>
      </c>
      <c r="M117" s="207">
        <v>1</v>
      </c>
      <c r="N117" s="207">
        <v>1</v>
      </c>
      <c r="O117" s="207">
        <v>1</v>
      </c>
      <c r="P117" s="207">
        <v>1</v>
      </c>
      <c r="Q117" s="207">
        <v>1</v>
      </c>
      <c r="R117" s="207">
        <v>1</v>
      </c>
      <c r="S117" s="207">
        <v>1</v>
      </c>
      <c r="T117" s="207"/>
      <c r="U117" s="207"/>
      <c r="V117" s="209"/>
      <c r="W117" s="209">
        <v>0</v>
      </c>
      <c r="X117" s="209">
        <v>0</v>
      </c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9"/>
      <c r="AV117" s="209"/>
      <c r="AW117" s="207">
        <v>0</v>
      </c>
      <c r="AX117" s="207">
        <v>0</v>
      </c>
      <c r="AY117" s="207">
        <v>0</v>
      </c>
      <c r="AZ117" s="207">
        <v>0</v>
      </c>
      <c r="BA117" s="207">
        <v>0</v>
      </c>
      <c r="BB117" s="207">
        <v>0</v>
      </c>
      <c r="BC117" s="207">
        <v>0</v>
      </c>
      <c r="BD117" s="207">
        <v>0</v>
      </c>
      <c r="BE117" s="207">
        <v>0</v>
      </c>
      <c r="BF117" s="207">
        <f t="shared" si="22"/>
        <v>15</v>
      </c>
    </row>
    <row r="118" spans="1:58" ht="19.5" customHeight="1">
      <c r="A118" s="281"/>
      <c r="B118" s="256" t="s">
        <v>196</v>
      </c>
      <c r="C118" s="266" t="s">
        <v>37</v>
      </c>
      <c r="D118" s="202" t="s">
        <v>173</v>
      </c>
      <c r="E118" s="207">
        <v>3</v>
      </c>
      <c r="F118" s="207">
        <v>3</v>
      </c>
      <c r="G118" s="207">
        <v>3</v>
      </c>
      <c r="H118" s="207">
        <v>3</v>
      </c>
      <c r="I118" s="207">
        <v>3</v>
      </c>
      <c r="J118" s="207">
        <v>3</v>
      </c>
      <c r="K118" s="207">
        <v>2</v>
      </c>
      <c r="L118" s="207">
        <v>3</v>
      </c>
      <c r="M118" s="207">
        <v>3</v>
      </c>
      <c r="N118" s="207">
        <v>3</v>
      </c>
      <c r="O118" s="207">
        <v>3</v>
      </c>
      <c r="P118" s="207">
        <v>3</v>
      </c>
      <c r="Q118" s="207">
        <v>2</v>
      </c>
      <c r="R118" s="207">
        <v>2</v>
      </c>
      <c r="S118" s="207">
        <v>3</v>
      </c>
      <c r="T118" s="207"/>
      <c r="U118" s="207"/>
      <c r="V118" s="209"/>
      <c r="W118" s="209">
        <v>0</v>
      </c>
      <c r="X118" s="209">
        <v>0</v>
      </c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9"/>
      <c r="AV118" s="209"/>
      <c r="AW118" s="207">
        <v>0</v>
      </c>
      <c r="AX118" s="207">
        <v>0</v>
      </c>
      <c r="AY118" s="207">
        <v>0</v>
      </c>
      <c r="AZ118" s="207">
        <v>0</v>
      </c>
      <c r="BA118" s="207">
        <v>0</v>
      </c>
      <c r="BB118" s="207">
        <v>0</v>
      </c>
      <c r="BC118" s="207">
        <v>0</v>
      </c>
      <c r="BD118" s="207">
        <v>0</v>
      </c>
      <c r="BE118" s="207">
        <v>0</v>
      </c>
      <c r="BF118" s="207">
        <f t="shared" si="22"/>
        <v>42</v>
      </c>
    </row>
    <row r="119" spans="1:58" ht="16.5" customHeight="1">
      <c r="A119" s="281"/>
      <c r="B119" s="256"/>
      <c r="C119" s="266"/>
      <c r="D119" s="202" t="s">
        <v>174</v>
      </c>
      <c r="E119" s="207">
        <v>2</v>
      </c>
      <c r="F119" s="207">
        <v>1</v>
      </c>
      <c r="G119" s="207">
        <v>1</v>
      </c>
      <c r="H119" s="207">
        <v>1</v>
      </c>
      <c r="I119" s="207">
        <v>1</v>
      </c>
      <c r="J119" s="207">
        <v>1</v>
      </c>
      <c r="K119" s="207">
        <v>1</v>
      </c>
      <c r="L119" s="207">
        <v>1</v>
      </c>
      <c r="M119" s="207">
        <v>1</v>
      </c>
      <c r="N119" s="207">
        <v>1</v>
      </c>
      <c r="O119" s="207">
        <v>1</v>
      </c>
      <c r="P119" s="207">
        <v>2</v>
      </c>
      <c r="Q119" s="207">
        <v>2</v>
      </c>
      <c r="R119" s="207">
        <v>2</v>
      </c>
      <c r="S119" s="207">
        <v>2</v>
      </c>
      <c r="T119" s="207"/>
      <c r="U119" s="207"/>
      <c r="V119" s="209"/>
      <c r="W119" s="209">
        <v>0</v>
      </c>
      <c r="X119" s="209">
        <v>0</v>
      </c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9"/>
      <c r="AV119" s="209"/>
      <c r="AW119" s="207">
        <v>0</v>
      </c>
      <c r="AX119" s="207">
        <v>0</v>
      </c>
      <c r="AY119" s="207">
        <v>0</v>
      </c>
      <c r="AZ119" s="207">
        <v>0</v>
      </c>
      <c r="BA119" s="207">
        <v>0</v>
      </c>
      <c r="BB119" s="207">
        <v>0</v>
      </c>
      <c r="BC119" s="207">
        <v>0</v>
      </c>
      <c r="BD119" s="207">
        <v>0</v>
      </c>
      <c r="BE119" s="207">
        <v>0</v>
      </c>
      <c r="BF119" s="207">
        <f t="shared" si="22"/>
        <v>20</v>
      </c>
    </row>
    <row r="120" spans="1:58" ht="16.5" customHeight="1">
      <c r="A120" s="281"/>
      <c r="B120" s="256" t="s">
        <v>197</v>
      </c>
      <c r="C120" s="266" t="s">
        <v>88</v>
      </c>
      <c r="D120" s="202" t="s">
        <v>173</v>
      </c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9"/>
      <c r="W120" s="209">
        <v>0</v>
      </c>
      <c r="X120" s="209">
        <v>0</v>
      </c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9"/>
      <c r="AV120" s="209"/>
      <c r="AW120" s="207">
        <v>0</v>
      </c>
      <c r="AX120" s="207">
        <v>0</v>
      </c>
      <c r="AY120" s="207">
        <v>0</v>
      </c>
      <c r="AZ120" s="207">
        <v>0</v>
      </c>
      <c r="BA120" s="207">
        <v>0</v>
      </c>
      <c r="BB120" s="207">
        <v>0</v>
      </c>
      <c r="BC120" s="207">
        <v>0</v>
      </c>
      <c r="BD120" s="207">
        <v>0</v>
      </c>
      <c r="BE120" s="207">
        <v>0</v>
      </c>
      <c r="BF120" s="207">
        <f t="shared" si="22"/>
        <v>0</v>
      </c>
    </row>
    <row r="121" spans="1:58" ht="15.75">
      <c r="A121" s="281"/>
      <c r="B121" s="256"/>
      <c r="C121" s="266"/>
      <c r="D121" s="202" t="s">
        <v>174</v>
      </c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9"/>
      <c r="W121" s="209">
        <v>0</v>
      </c>
      <c r="X121" s="209">
        <v>0</v>
      </c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9"/>
      <c r="AV121" s="209"/>
      <c r="AW121" s="207">
        <v>0</v>
      </c>
      <c r="AX121" s="207">
        <v>0</v>
      </c>
      <c r="AY121" s="207">
        <v>0</v>
      </c>
      <c r="AZ121" s="207">
        <v>0</v>
      </c>
      <c r="BA121" s="207">
        <v>0</v>
      </c>
      <c r="BB121" s="207">
        <v>0</v>
      </c>
      <c r="BC121" s="207">
        <v>0</v>
      </c>
      <c r="BD121" s="207">
        <v>0</v>
      </c>
      <c r="BE121" s="207">
        <v>0</v>
      </c>
      <c r="BF121" s="207">
        <f t="shared" si="22"/>
        <v>0</v>
      </c>
    </row>
    <row r="122" spans="1:58" ht="16.5" customHeight="1">
      <c r="A122" s="281"/>
      <c r="B122" s="256" t="s">
        <v>198</v>
      </c>
      <c r="C122" s="266" t="s">
        <v>241</v>
      </c>
      <c r="D122" s="202" t="s">
        <v>173</v>
      </c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9"/>
      <c r="W122" s="209">
        <v>0</v>
      </c>
      <c r="X122" s="209">
        <v>0</v>
      </c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9"/>
      <c r="AV122" s="209"/>
      <c r="AW122" s="207">
        <v>0</v>
      </c>
      <c r="AX122" s="207">
        <v>0</v>
      </c>
      <c r="AY122" s="207">
        <v>0</v>
      </c>
      <c r="AZ122" s="207">
        <v>0</v>
      </c>
      <c r="BA122" s="207">
        <v>0</v>
      </c>
      <c r="BB122" s="207">
        <v>0</v>
      </c>
      <c r="BC122" s="207">
        <v>0</v>
      </c>
      <c r="BD122" s="207">
        <v>0</v>
      </c>
      <c r="BE122" s="207">
        <v>0</v>
      </c>
      <c r="BF122" s="207">
        <f t="shared" si="22"/>
        <v>0</v>
      </c>
    </row>
    <row r="123" spans="1:58" ht="15.75">
      <c r="A123" s="281"/>
      <c r="B123" s="256"/>
      <c r="C123" s="266"/>
      <c r="D123" s="202" t="s">
        <v>174</v>
      </c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9"/>
      <c r="W123" s="209">
        <v>0</v>
      </c>
      <c r="X123" s="209">
        <v>0</v>
      </c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9"/>
      <c r="AV123" s="209"/>
      <c r="AW123" s="207">
        <v>0</v>
      </c>
      <c r="AX123" s="207">
        <v>0</v>
      </c>
      <c r="AY123" s="207">
        <v>0</v>
      </c>
      <c r="AZ123" s="207">
        <v>0</v>
      </c>
      <c r="BA123" s="207">
        <v>0</v>
      </c>
      <c r="BB123" s="207">
        <v>0</v>
      </c>
      <c r="BC123" s="207">
        <v>0</v>
      </c>
      <c r="BD123" s="207">
        <v>0</v>
      </c>
      <c r="BE123" s="207">
        <v>0</v>
      </c>
      <c r="BF123" s="207">
        <f t="shared" si="22"/>
        <v>0</v>
      </c>
    </row>
    <row r="124" spans="1:58" ht="15.75">
      <c r="A124" s="281"/>
      <c r="B124" s="256" t="s">
        <v>199</v>
      </c>
      <c r="C124" s="266" t="s">
        <v>38</v>
      </c>
      <c r="D124" s="202" t="s">
        <v>173</v>
      </c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9"/>
      <c r="W124" s="209">
        <v>0</v>
      </c>
      <c r="X124" s="209">
        <v>0</v>
      </c>
      <c r="Y124" s="207">
        <v>2</v>
      </c>
      <c r="Z124" s="207">
        <v>3</v>
      </c>
      <c r="AA124" s="207">
        <v>2</v>
      </c>
      <c r="AB124" s="207">
        <v>2</v>
      </c>
      <c r="AC124" s="207">
        <v>2</v>
      </c>
      <c r="AD124" s="207"/>
      <c r="AE124" s="207"/>
      <c r="AF124" s="207">
        <v>2</v>
      </c>
      <c r="AG124" s="207">
        <v>2</v>
      </c>
      <c r="AH124" s="207">
        <v>2</v>
      </c>
      <c r="AI124" s="207">
        <v>2</v>
      </c>
      <c r="AJ124" s="207"/>
      <c r="AK124" s="207"/>
      <c r="AL124" s="207">
        <v>2</v>
      </c>
      <c r="AM124" s="207">
        <v>2</v>
      </c>
      <c r="AN124" s="207">
        <v>2</v>
      </c>
      <c r="AO124" s="207"/>
      <c r="AP124" s="207"/>
      <c r="AQ124" s="207">
        <v>2</v>
      </c>
      <c r="AR124" s="207">
        <v>2</v>
      </c>
      <c r="AS124" s="207">
        <v>2</v>
      </c>
      <c r="AT124" s="207"/>
      <c r="AU124" s="209">
        <v>1</v>
      </c>
      <c r="AV124" s="209"/>
      <c r="AW124" s="207">
        <v>0</v>
      </c>
      <c r="AX124" s="207">
        <v>0</v>
      </c>
      <c r="AY124" s="207">
        <v>0</v>
      </c>
      <c r="AZ124" s="207">
        <v>0</v>
      </c>
      <c r="BA124" s="207">
        <v>0</v>
      </c>
      <c r="BB124" s="207">
        <v>0</v>
      </c>
      <c r="BC124" s="207">
        <v>0</v>
      </c>
      <c r="BD124" s="207">
        <v>0</v>
      </c>
      <c r="BE124" s="207">
        <v>0</v>
      </c>
      <c r="BF124" s="207">
        <f t="shared" si="22"/>
        <v>32</v>
      </c>
    </row>
    <row r="125" spans="1:58" ht="15.75">
      <c r="A125" s="281"/>
      <c r="B125" s="256"/>
      <c r="C125" s="266"/>
      <c r="D125" s="202" t="s">
        <v>174</v>
      </c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9"/>
      <c r="W125" s="209">
        <v>0</v>
      </c>
      <c r="X125" s="209">
        <v>0</v>
      </c>
      <c r="Y125" s="207">
        <v>1</v>
      </c>
      <c r="Z125" s="207"/>
      <c r="AA125" s="207">
        <v>1</v>
      </c>
      <c r="AB125" s="207">
        <v>1</v>
      </c>
      <c r="AC125" s="207">
        <v>1</v>
      </c>
      <c r="AD125" s="207"/>
      <c r="AE125" s="207"/>
      <c r="AF125" s="207">
        <v>1</v>
      </c>
      <c r="AG125" s="207">
        <v>1</v>
      </c>
      <c r="AH125" s="207"/>
      <c r="AI125" s="207"/>
      <c r="AJ125" s="207"/>
      <c r="AK125" s="207"/>
      <c r="AL125" s="207"/>
      <c r="AM125" s="207">
        <v>1</v>
      </c>
      <c r="AN125" s="207">
        <v>1</v>
      </c>
      <c r="AO125" s="207"/>
      <c r="AP125" s="207"/>
      <c r="AQ125" s="207">
        <v>2</v>
      </c>
      <c r="AR125" s="207">
        <v>2</v>
      </c>
      <c r="AS125" s="207">
        <v>2</v>
      </c>
      <c r="AT125" s="207"/>
      <c r="AU125" s="209">
        <v>2</v>
      </c>
      <c r="AV125" s="209"/>
      <c r="AW125" s="207">
        <v>0</v>
      </c>
      <c r="AX125" s="207">
        <v>0</v>
      </c>
      <c r="AY125" s="207">
        <v>0</v>
      </c>
      <c r="AZ125" s="207">
        <v>0</v>
      </c>
      <c r="BA125" s="207">
        <v>0</v>
      </c>
      <c r="BB125" s="207">
        <v>0</v>
      </c>
      <c r="BC125" s="207">
        <v>0</v>
      </c>
      <c r="BD125" s="207">
        <v>0</v>
      </c>
      <c r="BE125" s="207">
        <v>0</v>
      </c>
      <c r="BF125" s="207">
        <f t="shared" si="22"/>
        <v>16</v>
      </c>
    </row>
    <row r="126" spans="1:59" ht="16.5" customHeight="1">
      <c r="A126" s="281"/>
      <c r="B126" s="273" t="s">
        <v>39</v>
      </c>
      <c r="C126" s="273" t="s">
        <v>179</v>
      </c>
      <c r="D126" s="187" t="s">
        <v>173</v>
      </c>
      <c r="E126" s="209">
        <f aca="true" t="shared" si="23" ref="E126:BF127">E132+E134+E136+E138+E140+E142+E144+E146+E148+E150+E152+E154+E156+E158+E160+E162+E164+E166+E168+E170+E172+E174+E176+E178+E180+E182+E184+E186+E188+E190+E192+E194</f>
        <v>2</v>
      </c>
      <c r="F126" s="209">
        <f t="shared" si="23"/>
        <v>2</v>
      </c>
      <c r="G126" s="209">
        <f t="shared" si="23"/>
        <v>2</v>
      </c>
      <c r="H126" s="209">
        <f t="shared" si="23"/>
        <v>2</v>
      </c>
      <c r="I126" s="209">
        <f t="shared" si="23"/>
        <v>2</v>
      </c>
      <c r="J126" s="209">
        <f t="shared" si="23"/>
        <v>2</v>
      </c>
      <c r="K126" s="209">
        <f t="shared" si="23"/>
        <v>2</v>
      </c>
      <c r="L126" s="209">
        <f t="shared" si="23"/>
        <v>2</v>
      </c>
      <c r="M126" s="209">
        <f t="shared" si="23"/>
        <v>2</v>
      </c>
      <c r="N126" s="209">
        <f t="shared" si="23"/>
        <v>2</v>
      </c>
      <c r="O126" s="209">
        <f t="shared" si="23"/>
        <v>2</v>
      </c>
      <c r="P126" s="209">
        <f t="shared" si="23"/>
        <v>2</v>
      </c>
      <c r="Q126" s="209">
        <f t="shared" si="23"/>
        <v>2</v>
      </c>
      <c r="R126" s="209">
        <f t="shared" si="23"/>
        <v>2</v>
      </c>
      <c r="S126" s="209">
        <f t="shared" si="23"/>
        <v>2</v>
      </c>
      <c r="T126" s="209">
        <f t="shared" si="23"/>
        <v>36</v>
      </c>
      <c r="U126" s="209">
        <f t="shared" si="23"/>
        <v>0</v>
      </c>
      <c r="V126" s="209"/>
      <c r="W126" s="209">
        <f t="shared" si="23"/>
        <v>0</v>
      </c>
      <c r="X126" s="209">
        <f t="shared" si="23"/>
        <v>0</v>
      </c>
      <c r="Y126" s="209">
        <f t="shared" si="23"/>
        <v>11</v>
      </c>
      <c r="Z126" s="209">
        <f t="shared" si="23"/>
        <v>11</v>
      </c>
      <c r="AA126" s="209">
        <f t="shared" si="23"/>
        <v>11</v>
      </c>
      <c r="AB126" s="209">
        <f t="shared" si="23"/>
        <v>10</v>
      </c>
      <c r="AC126" s="209">
        <f t="shared" si="23"/>
        <v>10</v>
      </c>
      <c r="AD126" s="209">
        <f t="shared" si="23"/>
        <v>36</v>
      </c>
      <c r="AE126" s="209">
        <f t="shared" si="23"/>
        <v>36</v>
      </c>
      <c r="AF126" s="209">
        <f t="shared" si="23"/>
        <v>11</v>
      </c>
      <c r="AG126" s="209">
        <f t="shared" si="23"/>
        <v>11</v>
      </c>
      <c r="AH126" s="209">
        <f t="shared" si="23"/>
        <v>12</v>
      </c>
      <c r="AI126" s="209">
        <f t="shared" si="23"/>
        <v>12</v>
      </c>
      <c r="AJ126" s="209">
        <f t="shared" si="23"/>
        <v>36</v>
      </c>
      <c r="AK126" s="209">
        <f t="shared" si="23"/>
        <v>36</v>
      </c>
      <c r="AL126" s="209">
        <f t="shared" si="23"/>
        <v>12</v>
      </c>
      <c r="AM126" s="209">
        <f t="shared" si="23"/>
        <v>12</v>
      </c>
      <c r="AN126" s="209">
        <f t="shared" si="23"/>
        <v>13</v>
      </c>
      <c r="AO126" s="209">
        <f t="shared" si="23"/>
        <v>36</v>
      </c>
      <c r="AP126" s="209">
        <f t="shared" si="23"/>
        <v>20</v>
      </c>
      <c r="AQ126" s="209">
        <f t="shared" si="23"/>
        <v>15</v>
      </c>
      <c r="AR126" s="209">
        <f t="shared" si="23"/>
        <v>17</v>
      </c>
      <c r="AS126" s="209">
        <f t="shared" si="23"/>
        <v>18</v>
      </c>
      <c r="AT126" s="209">
        <f t="shared" si="23"/>
        <v>36</v>
      </c>
      <c r="AU126" s="209">
        <f t="shared" si="23"/>
        <v>0</v>
      </c>
      <c r="AV126" s="215">
        <f aca="true" t="shared" si="24" ref="AV126:AX127">AV132+AV134+AV136+AV138+AV140+AV142+AV144+AV146+AV148+AV150+AV152+AV154+AV156+AV158+AV160+AV162+AV164+AV166+AV168+AV170+AV172+AV174+AV176+AV178+AV180+AV182+AV184+AV186+AV188+AV190+AV192+AV194</f>
        <v>0</v>
      </c>
      <c r="AW126" s="215">
        <f t="shared" si="24"/>
        <v>0</v>
      </c>
      <c r="AX126" s="215">
        <f t="shared" si="24"/>
        <v>0</v>
      </c>
      <c r="AY126" s="209">
        <f t="shared" si="23"/>
        <v>0</v>
      </c>
      <c r="AZ126" s="209">
        <f t="shared" si="23"/>
        <v>0</v>
      </c>
      <c r="BA126" s="209">
        <f t="shared" si="23"/>
        <v>0</v>
      </c>
      <c r="BB126" s="209">
        <f t="shared" si="23"/>
        <v>0</v>
      </c>
      <c r="BC126" s="209">
        <f t="shared" si="23"/>
        <v>0</v>
      </c>
      <c r="BD126" s="209">
        <f t="shared" si="23"/>
        <v>0</v>
      </c>
      <c r="BE126" s="209">
        <f t="shared" si="23"/>
        <v>0</v>
      </c>
      <c r="BF126" s="209">
        <f t="shared" si="23"/>
        <v>488</v>
      </c>
      <c r="BG126" s="65">
        <v>461</v>
      </c>
    </row>
    <row r="127" spans="1:58" ht="21.75" customHeight="1">
      <c r="A127" s="281"/>
      <c r="B127" s="273"/>
      <c r="C127" s="273"/>
      <c r="D127" s="187" t="s">
        <v>174</v>
      </c>
      <c r="E127" s="209">
        <f>E133+E135+E137+E139+E141+E143+E145+E147+E149+E151+E153+E155+E157+E159+E161+E163+E165+E167+E169+E171+E173+E175+E177+E179+E181+E183+E185+E187+E189+E191+E193+E195</f>
        <v>0</v>
      </c>
      <c r="F127" s="209">
        <f t="shared" si="23"/>
        <v>1</v>
      </c>
      <c r="G127" s="209">
        <f t="shared" si="23"/>
        <v>1</v>
      </c>
      <c r="H127" s="209">
        <f t="shared" si="23"/>
        <v>1</v>
      </c>
      <c r="I127" s="209">
        <f t="shared" si="23"/>
        <v>1</v>
      </c>
      <c r="J127" s="209">
        <f t="shared" si="23"/>
        <v>1</v>
      </c>
      <c r="K127" s="209">
        <f t="shared" si="23"/>
        <v>1</v>
      </c>
      <c r="L127" s="209">
        <f t="shared" si="23"/>
        <v>1</v>
      </c>
      <c r="M127" s="209">
        <f t="shared" si="23"/>
        <v>1</v>
      </c>
      <c r="N127" s="209">
        <f t="shared" si="23"/>
        <v>1</v>
      </c>
      <c r="O127" s="209">
        <f t="shared" si="23"/>
        <v>1</v>
      </c>
      <c r="P127" s="209">
        <f t="shared" si="23"/>
        <v>0</v>
      </c>
      <c r="Q127" s="209">
        <f t="shared" si="23"/>
        <v>0</v>
      </c>
      <c r="R127" s="209">
        <f t="shared" si="23"/>
        <v>0</v>
      </c>
      <c r="S127" s="209">
        <f t="shared" si="23"/>
        <v>0</v>
      </c>
      <c r="T127" s="209">
        <f t="shared" si="23"/>
        <v>0</v>
      </c>
      <c r="U127" s="209">
        <f t="shared" si="23"/>
        <v>0</v>
      </c>
      <c r="V127" s="209"/>
      <c r="W127" s="209">
        <f t="shared" si="23"/>
        <v>0</v>
      </c>
      <c r="X127" s="209">
        <f t="shared" si="23"/>
        <v>0</v>
      </c>
      <c r="Y127" s="209">
        <f>Y133+Y135+Y137+Y139+Y141+Y143+Y145+Y147+Y149+Y151+Y153+Y155+Y157+Y159+Y161+Y163+Y165+Y167+Y169+Y171+Y173+Y175+Y177+Y179+Y181+Y183+Y185+Y187+Y189+Y191+Y193+Y195</f>
        <v>6</v>
      </c>
      <c r="Z127" s="209">
        <f t="shared" si="23"/>
        <v>6</v>
      </c>
      <c r="AA127" s="209">
        <f t="shared" si="23"/>
        <v>6</v>
      </c>
      <c r="AB127" s="209">
        <f t="shared" si="23"/>
        <v>6</v>
      </c>
      <c r="AC127" s="209">
        <f t="shared" si="23"/>
        <v>6</v>
      </c>
      <c r="AD127" s="209">
        <f t="shared" si="23"/>
        <v>0</v>
      </c>
      <c r="AE127" s="209">
        <f t="shared" si="23"/>
        <v>0</v>
      </c>
      <c r="AF127" s="209">
        <f t="shared" si="23"/>
        <v>5</v>
      </c>
      <c r="AG127" s="209">
        <f t="shared" si="23"/>
        <v>5</v>
      </c>
      <c r="AH127" s="209">
        <f t="shared" si="23"/>
        <v>8</v>
      </c>
      <c r="AI127" s="209">
        <f t="shared" si="23"/>
        <v>6</v>
      </c>
      <c r="AJ127" s="209">
        <f t="shared" si="23"/>
        <v>0</v>
      </c>
      <c r="AK127" s="209">
        <f t="shared" si="23"/>
        <v>0</v>
      </c>
      <c r="AL127" s="209">
        <f t="shared" si="23"/>
        <v>8</v>
      </c>
      <c r="AM127" s="209">
        <f t="shared" si="23"/>
        <v>6</v>
      </c>
      <c r="AN127" s="209">
        <f t="shared" si="23"/>
        <v>8</v>
      </c>
      <c r="AO127" s="209">
        <f t="shared" si="23"/>
        <v>0</v>
      </c>
      <c r="AP127" s="209">
        <f t="shared" si="23"/>
        <v>2</v>
      </c>
      <c r="AQ127" s="209">
        <f t="shared" si="23"/>
        <v>4</v>
      </c>
      <c r="AR127" s="209">
        <f t="shared" si="23"/>
        <v>5</v>
      </c>
      <c r="AS127" s="209">
        <f t="shared" si="23"/>
        <v>0</v>
      </c>
      <c r="AT127" s="209">
        <f t="shared" si="23"/>
        <v>0</v>
      </c>
      <c r="AU127" s="209">
        <f t="shared" si="23"/>
        <v>0</v>
      </c>
      <c r="AV127" s="215">
        <f t="shared" si="24"/>
        <v>0</v>
      </c>
      <c r="AW127" s="215">
        <f t="shared" si="24"/>
        <v>0</v>
      </c>
      <c r="AX127" s="215">
        <f t="shared" si="24"/>
        <v>0</v>
      </c>
      <c r="AY127" s="209">
        <f t="shared" si="23"/>
        <v>0</v>
      </c>
      <c r="AZ127" s="209">
        <f t="shared" si="23"/>
        <v>0</v>
      </c>
      <c r="BA127" s="209">
        <f t="shared" si="23"/>
        <v>0</v>
      </c>
      <c r="BB127" s="209">
        <f t="shared" si="23"/>
        <v>0</v>
      </c>
      <c r="BC127" s="209">
        <f t="shared" si="23"/>
        <v>0</v>
      </c>
      <c r="BD127" s="209">
        <f t="shared" si="23"/>
        <v>0</v>
      </c>
      <c r="BE127" s="209">
        <f t="shared" si="23"/>
        <v>0</v>
      </c>
      <c r="BF127" s="209">
        <f t="shared" si="23"/>
        <v>97</v>
      </c>
    </row>
    <row r="128" spans="1:58" ht="15.75" customHeight="1">
      <c r="A128" s="281"/>
      <c r="B128" s="273" t="s">
        <v>180</v>
      </c>
      <c r="C128" s="273" t="s">
        <v>181</v>
      </c>
      <c r="D128" s="187" t="s">
        <v>173</v>
      </c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>
        <v>0</v>
      </c>
      <c r="X128" s="209">
        <v>0</v>
      </c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8"/>
      <c r="AL128" s="209"/>
      <c r="AM128" s="209"/>
      <c r="AN128" s="209"/>
      <c r="AO128" s="209"/>
      <c r="AP128" s="209"/>
      <c r="AQ128" s="209"/>
      <c r="AR128" s="208"/>
      <c r="AS128" s="209"/>
      <c r="AT128" s="209"/>
      <c r="AU128" s="209"/>
      <c r="AV128" s="209"/>
      <c r="AW128" s="207">
        <v>0</v>
      </c>
      <c r="AX128" s="207">
        <v>0</v>
      </c>
      <c r="AY128" s="207">
        <v>0</v>
      </c>
      <c r="AZ128" s="207">
        <v>0</v>
      </c>
      <c r="BA128" s="207">
        <v>0</v>
      </c>
      <c r="BB128" s="207">
        <v>0</v>
      </c>
      <c r="BC128" s="207">
        <v>0</v>
      </c>
      <c r="BD128" s="207">
        <v>0</v>
      </c>
      <c r="BE128" s="207">
        <v>0</v>
      </c>
      <c r="BF128" s="207">
        <f aca="true" t="shared" si="25" ref="BF128:BF134">SUM(E128:BE128)</f>
        <v>0</v>
      </c>
    </row>
    <row r="129" spans="1:58" ht="13.5" customHeight="1">
      <c r="A129" s="281"/>
      <c r="B129" s="273"/>
      <c r="C129" s="273"/>
      <c r="D129" s="187" t="s">
        <v>174</v>
      </c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>
        <v>0</v>
      </c>
      <c r="X129" s="209">
        <v>0</v>
      </c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8"/>
      <c r="AL129" s="209"/>
      <c r="AM129" s="209"/>
      <c r="AN129" s="209"/>
      <c r="AO129" s="209"/>
      <c r="AP129" s="209"/>
      <c r="AQ129" s="209"/>
      <c r="AR129" s="208"/>
      <c r="AS129" s="209"/>
      <c r="AT129" s="209"/>
      <c r="AU129" s="209"/>
      <c r="AV129" s="209"/>
      <c r="AW129" s="207">
        <v>0</v>
      </c>
      <c r="AX129" s="207">
        <v>0</v>
      </c>
      <c r="AY129" s="207">
        <v>0</v>
      </c>
      <c r="AZ129" s="207">
        <v>0</v>
      </c>
      <c r="BA129" s="207">
        <v>0</v>
      </c>
      <c r="BB129" s="207">
        <v>0</v>
      </c>
      <c r="BC129" s="207">
        <v>0</v>
      </c>
      <c r="BD129" s="207">
        <v>0</v>
      </c>
      <c r="BE129" s="207">
        <v>0</v>
      </c>
      <c r="BF129" s="207">
        <f t="shared" si="25"/>
        <v>0</v>
      </c>
    </row>
    <row r="130" spans="1:58" ht="19.5" customHeight="1">
      <c r="A130" s="281"/>
      <c r="B130" s="273" t="s">
        <v>200</v>
      </c>
      <c r="C130" s="258" t="s">
        <v>43</v>
      </c>
      <c r="D130" s="187" t="s">
        <v>173</v>
      </c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>
        <v>0</v>
      </c>
      <c r="X130" s="209">
        <v>0</v>
      </c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8"/>
      <c r="AS130" s="209"/>
      <c r="AT130" s="209"/>
      <c r="AU130" s="209"/>
      <c r="AV130" s="209"/>
      <c r="AW130" s="207">
        <v>0</v>
      </c>
      <c r="AX130" s="207">
        <v>0</v>
      </c>
      <c r="AY130" s="207">
        <v>0</v>
      </c>
      <c r="AZ130" s="207">
        <v>0</v>
      </c>
      <c r="BA130" s="207">
        <v>0</v>
      </c>
      <c r="BB130" s="207">
        <v>0</v>
      </c>
      <c r="BC130" s="207">
        <v>0</v>
      </c>
      <c r="BD130" s="207">
        <v>0</v>
      </c>
      <c r="BE130" s="207">
        <v>0</v>
      </c>
      <c r="BF130" s="207">
        <f t="shared" si="25"/>
        <v>0</v>
      </c>
    </row>
    <row r="131" spans="1:58" s="193" customFormat="1" ht="19.5" customHeight="1">
      <c r="A131" s="281"/>
      <c r="B131" s="273"/>
      <c r="C131" s="258"/>
      <c r="D131" s="187" t="s">
        <v>174</v>
      </c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>
        <v>0</v>
      </c>
      <c r="X131" s="209">
        <v>0</v>
      </c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8"/>
      <c r="AS131" s="209"/>
      <c r="AT131" s="209"/>
      <c r="AU131" s="209"/>
      <c r="AV131" s="209"/>
      <c r="AW131" s="207">
        <v>0</v>
      </c>
      <c r="AX131" s="207">
        <v>0</v>
      </c>
      <c r="AY131" s="207">
        <v>0</v>
      </c>
      <c r="AZ131" s="207">
        <v>0</v>
      </c>
      <c r="BA131" s="207">
        <v>0</v>
      </c>
      <c r="BB131" s="207">
        <v>0</v>
      </c>
      <c r="BC131" s="207">
        <v>0</v>
      </c>
      <c r="BD131" s="207">
        <v>0</v>
      </c>
      <c r="BE131" s="207">
        <v>0</v>
      </c>
      <c r="BF131" s="207">
        <f t="shared" si="25"/>
        <v>0</v>
      </c>
    </row>
    <row r="132" spans="1:58" ht="19.5" customHeight="1">
      <c r="A132" s="281"/>
      <c r="B132" s="276" t="s">
        <v>44</v>
      </c>
      <c r="C132" s="266" t="s">
        <v>89</v>
      </c>
      <c r="D132" s="187" t="s">
        <v>173</v>
      </c>
      <c r="E132" s="209">
        <v>2</v>
      </c>
      <c r="F132" s="209">
        <v>2</v>
      </c>
      <c r="G132" s="209">
        <v>2</v>
      </c>
      <c r="H132" s="209">
        <v>2</v>
      </c>
      <c r="I132" s="209">
        <v>2</v>
      </c>
      <c r="J132" s="209">
        <v>2</v>
      </c>
      <c r="K132" s="209">
        <v>2</v>
      </c>
      <c r="L132" s="209">
        <v>2</v>
      </c>
      <c r="M132" s="209">
        <v>2</v>
      </c>
      <c r="N132" s="209">
        <v>2</v>
      </c>
      <c r="O132" s="209">
        <v>2</v>
      </c>
      <c r="P132" s="209">
        <v>2</v>
      </c>
      <c r="Q132" s="209">
        <v>2</v>
      </c>
      <c r="R132" s="209">
        <v>2</v>
      </c>
      <c r="S132" s="209">
        <v>2</v>
      </c>
      <c r="T132" s="209"/>
      <c r="U132" s="209"/>
      <c r="V132" s="209"/>
      <c r="W132" s="209">
        <v>0</v>
      </c>
      <c r="X132" s="209">
        <v>0</v>
      </c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>
        <v>0</v>
      </c>
      <c r="AX132" s="209">
        <v>0</v>
      </c>
      <c r="AY132" s="209">
        <v>0</v>
      </c>
      <c r="AZ132" s="209">
        <v>0</v>
      </c>
      <c r="BA132" s="209">
        <v>0</v>
      </c>
      <c r="BB132" s="209">
        <v>0</v>
      </c>
      <c r="BC132" s="209">
        <v>0</v>
      </c>
      <c r="BD132" s="209">
        <v>0</v>
      </c>
      <c r="BE132" s="209">
        <v>0</v>
      </c>
      <c r="BF132" s="189">
        <f t="shared" si="25"/>
        <v>30</v>
      </c>
    </row>
    <row r="133" spans="1:58" s="193" customFormat="1" ht="19.5" customHeight="1">
      <c r="A133" s="281"/>
      <c r="B133" s="276"/>
      <c r="C133" s="266"/>
      <c r="D133" s="187" t="s">
        <v>174</v>
      </c>
      <c r="E133" s="209">
        <v>0</v>
      </c>
      <c r="F133" s="209">
        <v>1</v>
      </c>
      <c r="G133" s="209">
        <v>1</v>
      </c>
      <c r="H133" s="209">
        <v>1</v>
      </c>
      <c r="I133" s="209">
        <v>1</v>
      </c>
      <c r="J133" s="209">
        <v>1</v>
      </c>
      <c r="K133" s="209">
        <v>1</v>
      </c>
      <c r="L133" s="209">
        <v>1</v>
      </c>
      <c r="M133" s="209">
        <v>1</v>
      </c>
      <c r="N133" s="209">
        <v>1</v>
      </c>
      <c r="O133" s="209">
        <v>1</v>
      </c>
      <c r="P133" s="209"/>
      <c r="Q133" s="209"/>
      <c r="R133" s="209"/>
      <c r="S133" s="209"/>
      <c r="T133" s="209"/>
      <c r="U133" s="209"/>
      <c r="V133" s="209"/>
      <c r="W133" s="209">
        <v>0</v>
      </c>
      <c r="X133" s="209">
        <v>0</v>
      </c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>
        <v>0</v>
      </c>
      <c r="AX133" s="209">
        <v>0</v>
      </c>
      <c r="AY133" s="209">
        <v>0</v>
      </c>
      <c r="AZ133" s="209">
        <v>0</v>
      </c>
      <c r="BA133" s="209">
        <v>0</v>
      </c>
      <c r="BB133" s="209">
        <v>0</v>
      </c>
      <c r="BC133" s="209">
        <v>0</v>
      </c>
      <c r="BD133" s="209">
        <v>0</v>
      </c>
      <c r="BE133" s="209">
        <v>0</v>
      </c>
      <c r="BF133" s="191">
        <f t="shared" si="25"/>
        <v>10</v>
      </c>
    </row>
    <row r="134" spans="1:58" ht="19.5" customHeight="1">
      <c r="A134" s="281"/>
      <c r="B134" s="266" t="s">
        <v>201</v>
      </c>
      <c r="C134" s="266" t="s">
        <v>96</v>
      </c>
      <c r="D134" s="187" t="s">
        <v>173</v>
      </c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>
        <v>18</v>
      </c>
      <c r="U134" s="209"/>
      <c r="V134" s="209"/>
      <c r="W134" s="209">
        <v>0</v>
      </c>
      <c r="X134" s="209">
        <v>0</v>
      </c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>
        <v>0</v>
      </c>
      <c r="AX134" s="209">
        <v>0</v>
      </c>
      <c r="AY134" s="209">
        <v>0</v>
      </c>
      <c r="AZ134" s="209">
        <v>0</v>
      </c>
      <c r="BA134" s="209">
        <v>0</v>
      </c>
      <c r="BB134" s="209">
        <v>0</v>
      </c>
      <c r="BC134" s="209">
        <v>0</v>
      </c>
      <c r="BD134" s="209">
        <v>0</v>
      </c>
      <c r="BE134" s="209">
        <v>0</v>
      </c>
      <c r="BF134" s="191">
        <f t="shared" si="25"/>
        <v>18</v>
      </c>
    </row>
    <row r="135" spans="1:58" ht="19.5" customHeight="1">
      <c r="A135" s="281"/>
      <c r="B135" s="266"/>
      <c r="C135" s="266"/>
      <c r="D135" s="187" t="s">
        <v>174</v>
      </c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>
        <v>0</v>
      </c>
      <c r="X135" s="209">
        <v>0</v>
      </c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>
        <v>0</v>
      </c>
      <c r="AX135" s="209">
        <v>0</v>
      </c>
      <c r="AY135" s="209">
        <v>0</v>
      </c>
      <c r="AZ135" s="209">
        <v>0</v>
      </c>
      <c r="BA135" s="209">
        <v>0</v>
      </c>
      <c r="BB135" s="209">
        <v>0</v>
      </c>
      <c r="BC135" s="209">
        <v>0</v>
      </c>
      <c r="BD135" s="209">
        <v>0</v>
      </c>
      <c r="BE135" s="209">
        <v>0</v>
      </c>
      <c r="BF135" s="191">
        <f aca="true" t="shared" si="26" ref="BF135:BF199">SUM(E135:BE135)</f>
        <v>0</v>
      </c>
    </row>
    <row r="136" spans="1:58" s="193" customFormat="1" ht="19.5" customHeight="1">
      <c r="A136" s="281"/>
      <c r="B136" s="266" t="s">
        <v>202</v>
      </c>
      <c r="C136" s="266" t="s">
        <v>300</v>
      </c>
      <c r="D136" s="187" t="s">
        <v>173</v>
      </c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>
        <v>18</v>
      </c>
      <c r="U136" s="209"/>
      <c r="V136" s="209"/>
      <c r="W136" s="209">
        <v>0</v>
      </c>
      <c r="X136" s="209">
        <v>0</v>
      </c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>
        <v>0</v>
      </c>
      <c r="AX136" s="209">
        <v>0</v>
      </c>
      <c r="AY136" s="209">
        <v>0</v>
      </c>
      <c r="AZ136" s="209">
        <v>0</v>
      </c>
      <c r="BA136" s="209">
        <v>0</v>
      </c>
      <c r="BB136" s="209">
        <v>0</v>
      </c>
      <c r="BC136" s="209">
        <v>0</v>
      </c>
      <c r="BD136" s="209">
        <v>0</v>
      </c>
      <c r="BE136" s="209">
        <v>0</v>
      </c>
      <c r="BF136" s="191">
        <f t="shared" si="26"/>
        <v>18</v>
      </c>
    </row>
    <row r="137" spans="1:58" s="193" customFormat="1" ht="19.5" customHeight="1">
      <c r="A137" s="281"/>
      <c r="B137" s="266"/>
      <c r="C137" s="266"/>
      <c r="D137" s="187" t="s">
        <v>174</v>
      </c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>
        <v>0</v>
      </c>
      <c r="X137" s="209">
        <v>0</v>
      </c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>
        <v>0</v>
      </c>
      <c r="AX137" s="209">
        <v>0</v>
      </c>
      <c r="AY137" s="209">
        <v>0</v>
      </c>
      <c r="AZ137" s="209">
        <v>0</v>
      </c>
      <c r="BA137" s="209">
        <v>0</v>
      </c>
      <c r="BB137" s="209">
        <v>0</v>
      </c>
      <c r="BC137" s="209">
        <v>0</v>
      </c>
      <c r="BD137" s="209">
        <v>0</v>
      </c>
      <c r="BE137" s="209">
        <v>0</v>
      </c>
      <c r="BF137" s="191">
        <f t="shared" si="26"/>
        <v>0</v>
      </c>
    </row>
    <row r="138" spans="1:58" ht="24.75" customHeight="1">
      <c r="A138" s="281"/>
      <c r="B138" s="285" t="s">
        <v>203</v>
      </c>
      <c r="C138" s="286" t="str">
        <f>'[2]УП (2)'!B33</f>
        <v>Техническое оснащение и организация рабочего места</v>
      </c>
      <c r="D138" s="202" t="s">
        <v>173</v>
      </c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9"/>
      <c r="W138" s="209">
        <v>0</v>
      </c>
      <c r="X138" s="209">
        <v>0</v>
      </c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9"/>
      <c r="AV138" s="209"/>
      <c r="AW138" s="209">
        <v>0</v>
      </c>
      <c r="AX138" s="209">
        <v>0</v>
      </c>
      <c r="AY138" s="209">
        <v>0</v>
      </c>
      <c r="AZ138" s="209">
        <v>0</v>
      </c>
      <c r="BA138" s="209">
        <v>0</v>
      </c>
      <c r="BB138" s="209">
        <v>0</v>
      </c>
      <c r="BC138" s="209">
        <v>0</v>
      </c>
      <c r="BD138" s="209">
        <v>0</v>
      </c>
      <c r="BE138" s="209">
        <v>0</v>
      </c>
      <c r="BF138" s="191">
        <f t="shared" si="26"/>
        <v>0</v>
      </c>
    </row>
    <row r="139" spans="1:58" ht="15.75">
      <c r="A139" s="281"/>
      <c r="B139" s="285"/>
      <c r="C139" s="286"/>
      <c r="D139" s="202" t="s">
        <v>174</v>
      </c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9"/>
      <c r="W139" s="209">
        <v>0</v>
      </c>
      <c r="X139" s="209">
        <v>0</v>
      </c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9"/>
      <c r="AV139" s="209"/>
      <c r="AW139" s="209">
        <v>0</v>
      </c>
      <c r="AX139" s="209">
        <v>0</v>
      </c>
      <c r="AY139" s="209">
        <v>0</v>
      </c>
      <c r="AZ139" s="209">
        <v>0</v>
      </c>
      <c r="BA139" s="209">
        <v>0</v>
      </c>
      <c r="BB139" s="209">
        <v>0</v>
      </c>
      <c r="BC139" s="209">
        <v>0</v>
      </c>
      <c r="BD139" s="209">
        <v>0</v>
      </c>
      <c r="BE139" s="209">
        <v>0</v>
      </c>
      <c r="BF139" s="191">
        <f t="shared" si="26"/>
        <v>0</v>
      </c>
    </row>
    <row r="140" spans="1:58" s="185" customFormat="1" ht="21.75" customHeight="1">
      <c r="A140" s="281"/>
      <c r="B140" s="285" t="s">
        <v>47</v>
      </c>
      <c r="C140" s="295" t="s">
        <v>313</v>
      </c>
      <c r="D140" s="202" t="s">
        <v>173</v>
      </c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9"/>
      <c r="W140" s="209">
        <v>0</v>
      </c>
      <c r="X140" s="209">
        <v>0</v>
      </c>
      <c r="Y140" s="207">
        <v>6</v>
      </c>
      <c r="Z140" s="207">
        <v>6</v>
      </c>
      <c r="AA140" s="207">
        <v>7</v>
      </c>
      <c r="AB140" s="207">
        <v>7</v>
      </c>
      <c r="AC140" s="207">
        <v>6</v>
      </c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9"/>
      <c r="AV140" s="209"/>
      <c r="AW140" s="209">
        <v>0</v>
      </c>
      <c r="AX140" s="209">
        <v>0</v>
      </c>
      <c r="AY140" s="209">
        <v>0</v>
      </c>
      <c r="AZ140" s="209">
        <v>0</v>
      </c>
      <c r="BA140" s="209">
        <v>0</v>
      </c>
      <c r="BB140" s="209">
        <v>0</v>
      </c>
      <c r="BC140" s="209">
        <v>0</v>
      </c>
      <c r="BD140" s="209">
        <v>0</v>
      </c>
      <c r="BE140" s="209">
        <v>0</v>
      </c>
      <c r="BF140" s="191">
        <f t="shared" si="26"/>
        <v>32</v>
      </c>
    </row>
    <row r="141" spans="1:58" ht="22.5" customHeight="1">
      <c r="A141" s="281"/>
      <c r="B141" s="285"/>
      <c r="C141" s="295"/>
      <c r="D141" s="202" t="s">
        <v>174</v>
      </c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9"/>
      <c r="W141" s="209">
        <v>0</v>
      </c>
      <c r="X141" s="209">
        <v>0</v>
      </c>
      <c r="Y141" s="207">
        <v>2</v>
      </c>
      <c r="Z141" s="207">
        <v>3</v>
      </c>
      <c r="AA141" s="207">
        <v>3</v>
      </c>
      <c r="AB141" s="207">
        <v>3</v>
      </c>
      <c r="AC141" s="207">
        <v>3</v>
      </c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9"/>
      <c r="AV141" s="209"/>
      <c r="AW141" s="209">
        <v>0</v>
      </c>
      <c r="AX141" s="209">
        <v>0</v>
      </c>
      <c r="AY141" s="209">
        <v>0</v>
      </c>
      <c r="AZ141" s="209">
        <v>0</v>
      </c>
      <c r="BA141" s="209">
        <v>0</v>
      </c>
      <c r="BB141" s="209">
        <v>0</v>
      </c>
      <c r="BC141" s="209">
        <v>0</v>
      </c>
      <c r="BD141" s="209">
        <v>0</v>
      </c>
      <c r="BE141" s="209">
        <v>0</v>
      </c>
      <c r="BF141" s="191">
        <f t="shared" si="26"/>
        <v>14</v>
      </c>
    </row>
    <row r="142" spans="1:58" ht="15.75">
      <c r="A142" s="281"/>
      <c r="B142" s="288" t="s">
        <v>204</v>
      </c>
      <c r="C142" s="289" t="s">
        <v>96</v>
      </c>
      <c r="D142" s="202" t="s">
        <v>173</v>
      </c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9"/>
      <c r="W142" s="209">
        <v>0</v>
      </c>
      <c r="X142" s="209">
        <v>0</v>
      </c>
      <c r="Y142" s="207"/>
      <c r="Z142" s="207"/>
      <c r="AA142" s="207"/>
      <c r="AB142" s="207"/>
      <c r="AC142" s="207"/>
      <c r="AD142" s="207">
        <v>36</v>
      </c>
      <c r="AE142" s="207">
        <v>18</v>
      </c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9"/>
      <c r="AV142" s="209"/>
      <c r="AW142" s="209">
        <v>0</v>
      </c>
      <c r="AX142" s="209">
        <v>0</v>
      </c>
      <c r="AY142" s="209">
        <v>0</v>
      </c>
      <c r="AZ142" s="209">
        <v>0</v>
      </c>
      <c r="BA142" s="209">
        <v>0</v>
      </c>
      <c r="BB142" s="209">
        <v>0</v>
      </c>
      <c r="BC142" s="209">
        <v>0</v>
      </c>
      <c r="BD142" s="209">
        <v>0</v>
      </c>
      <c r="BE142" s="209">
        <v>0</v>
      </c>
      <c r="BF142" s="191">
        <f t="shared" si="26"/>
        <v>54</v>
      </c>
    </row>
    <row r="143" spans="1:58" ht="15.75">
      <c r="A143" s="281"/>
      <c r="B143" s="288"/>
      <c r="C143" s="289"/>
      <c r="D143" s="202" t="s">
        <v>174</v>
      </c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9"/>
      <c r="W143" s="209">
        <v>0</v>
      </c>
      <c r="X143" s="209">
        <v>0</v>
      </c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9"/>
      <c r="AV143" s="209"/>
      <c r="AW143" s="209">
        <v>0</v>
      </c>
      <c r="AX143" s="209">
        <v>0</v>
      </c>
      <c r="AY143" s="209">
        <v>0</v>
      </c>
      <c r="AZ143" s="209">
        <v>0</v>
      </c>
      <c r="BA143" s="209">
        <v>0</v>
      </c>
      <c r="BB143" s="209">
        <v>0</v>
      </c>
      <c r="BC143" s="209">
        <v>0</v>
      </c>
      <c r="BD143" s="209">
        <v>0</v>
      </c>
      <c r="BE143" s="209">
        <v>0</v>
      </c>
      <c r="BF143" s="191">
        <f t="shared" si="26"/>
        <v>0</v>
      </c>
    </row>
    <row r="144" spans="1:58" ht="18.75" customHeight="1">
      <c r="A144" s="281"/>
      <c r="B144" s="288" t="s">
        <v>205</v>
      </c>
      <c r="C144" s="288" t="s">
        <v>90</v>
      </c>
      <c r="D144" s="202" t="s">
        <v>173</v>
      </c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9"/>
      <c r="W144" s="209">
        <v>0</v>
      </c>
      <c r="X144" s="209">
        <v>0</v>
      </c>
      <c r="Y144" s="207"/>
      <c r="Z144" s="207"/>
      <c r="AA144" s="207"/>
      <c r="AB144" s="207"/>
      <c r="AC144" s="207"/>
      <c r="AD144" s="207"/>
      <c r="AE144" s="207">
        <v>18</v>
      </c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9"/>
      <c r="AV144" s="209"/>
      <c r="AW144" s="209">
        <v>0</v>
      </c>
      <c r="AX144" s="209">
        <v>0</v>
      </c>
      <c r="AY144" s="209">
        <v>0</v>
      </c>
      <c r="AZ144" s="209">
        <v>0</v>
      </c>
      <c r="BA144" s="209">
        <v>0</v>
      </c>
      <c r="BB144" s="209">
        <v>0</v>
      </c>
      <c r="BC144" s="209">
        <v>0</v>
      </c>
      <c r="BD144" s="209">
        <v>0</v>
      </c>
      <c r="BE144" s="209">
        <v>0</v>
      </c>
      <c r="BF144" s="191">
        <f t="shared" si="26"/>
        <v>18</v>
      </c>
    </row>
    <row r="145" spans="1:58" ht="15.75">
      <c r="A145" s="281"/>
      <c r="B145" s="288"/>
      <c r="C145" s="288"/>
      <c r="D145" s="202" t="s">
        <v>174</v>
      </c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9"/>
      <c r="W145" s="209">
        <v>0</v>
      </c>
      <c r="X145" s="209">
        <v>0</v>
      </c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9"/>
      <c r="AV145" s="209"/>
      <c r="AW145" s="209">
        <v>0</v>
      </c>
      <c r="AX145" s="209">
        <v>0</v>
      </c>
      <c r="AY145" s="209">
        <v>0</v>
      </c>
      <c r="AZ145" s="209">
        <v>0</v>
      </c>
      <c r="BA145" s="209">
        <v>0</v>
      </c>
      <c r="BB145" s="209">
        <v>0</v>
      </c>
      <c r="BC145" s="209">
        <v>0</v>
      </c>
      <c r="BD145" s="209">
        <v>0</v>
      </c>
      <c r="BE145" s="209">
        <v>0</v>
      </c>
      <c r="BF145" s="191">
        <f t="shared" si="26"/>
        <v>0</v>
      </c>
    </row>
    <row r="146" spans="1:58" ht="16.5" customHeight="1">
      <c r="A146" s="281"/>
      <c r="B146" s="285" t="s">
        <v>206</v>
      </c>
      <c r="C146" s="285" t="s">
        <v>50</v>
      </c>
      <c r="D146" s="202" t="s">
        <v>173</v>
      </c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9"/>
      <c r="W146" s="209">
        <v>0</v>
      </c>
      <c r="X146" s="209">
        <v>0</v>
      </c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9"/>
      <c r="AV146" s="209"/>
      <c r="AW146" s="209">
        <v>0</v>
      </c>
      <c r="AX146" s="209">
        <v>0</v>
      </c>
      <c r="AY146" s="209">
        <v>0</v>
      </c>
      <c r="AZ146" s="209">
        <v>0</v>
      </c>
      <c r="BA146" s="209">
        <v>0</v>
      </c>
      <c r="BB146" s="209">
        <v>0</v>
      </c>
      <c r="BC146" s="209">
        <v>0</v>
      </c>
      <c r="BD146" s="209">
        <v>0</v>
      </c>
      <c r="BE146" s="209">
        <v>0</v>
      </c>
      <c r="BF146" s="191">
        <f t="shared" si="26"/>
        <v>0</v>
      </c>
    </row>
    <row r="147" spans="1:58" ht="15.75">
      <c r="A147" s="281"/>
      <c r="B147" s="285"/>
      <c r="C147" s="285"/>
      <c r="D147" s="202" t="s">
        <v>174</v>
      </c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9"/>
      <c r="W147" s="209">
        <v>0</v>
      </c>
      <c r="X147" s="209">
        <v>0</v>
      </c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9"/>
      <c r="AV147" s="209"/>
      <c r="AW147" s="209">
        <v>0</v>
      </c>
      <c r="AX147" s="209">
        <v>0</v>
      </c>
      <c r="AY147" s="209">
        <v>0</v>
      </c>
      <c r="AZ147" s="209">
        <v>0</v>
      </c>
      <c r="BA147" s="209">
        <v>0</v>
      </c>
      <c r="BB147" s="209">
        <v>0</v>
      </c>
      <c r="BC147" s="209">
        <v>0</v>
      </c>
      <c r="BD147" s="209">
        <v>0</v>
      </c>
      <c r="BE147" s="209">
        <v>0</v>
      </c>
      <c r="BF147" s="191">
        <f t="shared" si="26"/>
        <v>0</v>
      </c>
    </row>
    <row r="148" spans="1:58" ht="15.75">
      <c r="A148" s="281"/>
      <c r="B148" s="285" t="s">
        <v>51</v>
      </c>
      <c r="C148" s="286" t="s">
        <v>52</v>
      </c>
      <c r="D148" s="202" t="s">
        <v>173</v>
      </c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9"/>
      <c r="W148" s="209">
        <v>0</v>
      </c>
      <c r="X148" s="209">
        <v>0</v>
      </c>
      <c r="Y148" s="207">
        <v>3</v>
      </c>
      <c r="Z148" s="207">
        <v>3</v>
      </c>
      <c r="AA148" s="207">
        <v>2</v>
      </c>
      <c r="AB148" s="207">
        <v>1</v>
      </c>
      <c r="AC148" s="207">
        <v>2</v>
      </c>
      <c r="AD148" s="207"/>
      <c r="AE148" s="207"/>
      <c r="AF148" s="207">
        <v>6</v>
      </c>
      <c r="AG148" s="207">
        <v>5</v>
      </c>
      <c r="AH148" s="207">
        <v>5</v>
      </c>
      <c r="AI148" s="207">
        <v>5</v>
      </c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9"/>
      <c r="AV148" s="209"/>
      <c r="AW148" s="209">
        <v>0</v>
      </c>
      <c r="AX148" s="209">
        <v>0</v>
      </c>
      <c r="AY148" s="209">
        <v>0</v>
      </c>
      <c r="AZ148" s="209">
        <v>0</v>
      </c>
      <c r="BA148" s="209">
        <v>0</v>
      </c>
      <c r="BB148" s="209">
        <v>0</v>
      </c>
      <c r="BC148" s="209">
        <v>0</v>
      </c>
      <c r="BD148" s="209">
        <v>0</v>
      </c>
      <c r="BE148" s="209">
        <v>0</v>
      </c>
      <c r="BF148" s="191">
        <f t="shared" si="26"/>
        <v>32</v>
      </c>
    </row>
    <row r="149" spans="1:58" ht="15.75">
      <c r="A149" s="281"/>
      <c r="B149" s="285"/>
      <c r="C149" s="286"/>
      <c r="D149" s="202" t="s">
        <v>174</v>
      </c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9"/>
      <c r="W149" s="209">
        <v>0</v>
      </c>
      <c r="X149" s="209">
        <v>0</v>
      </c>
      <c r="Y149" s="207">
        <v>2</v>
      </c>
      <c r="Z149" s="207">
        <v>1</v>
      </c>
      <c r="AA149" s="207">
        <v>1</v>
      </c>
      <c r="AB149" s="207">
        <v>1</v>
      </c>
      <c r="AC149" s="207">
        <v>1</v>
      </c>
      <c r="AD149" s="207"/>
      <c r="AE149" s="207"/>
      <c r="AF149" s="207">
        <v>2</v>
      </c>
      <c r="AG149" s="207">
        <v>2</v>
      </c>
      <c r="AH149" s="207">
        <v>3</v>
      </c>
      <c r="AI149" s="207">
        <v>3</v>
      </c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9"/>
      <c r="AV149" s="209"/>
      <c r="AW149" s="209">
        <v>0</v>
      </c>
      <c r="AX149" s="209">
        <v>0</v>
      </c>
      <c r="AY149" s="209">
        <v>0</v>
      </c>
      <c r="AZ149" s="209">
        <v>0</v>
      </c>
      <c r="BA149" s="209">
        <v>0</v>
      </c>
      <c r="BB149" s="209">
        <v>0</v>
      </c>
      <c r="BC149" s="209">
        <v>0</v>
      </c>
      <c r="BD149" s="209">
        <v>0</v>
      </c>
      <c r="BE149" s="209">
        <v>0</v>
      </c>
      <c r="BF149" s="191">
        <f t="shared" si="26"/>
        <v>16</v>
      </c>
    </row>
    <row r="150" spans="1:58" ht="16.5" customHeight="1">
      <c r="A150" s="281"/>
      <c r="B150" s="288" t="s">
        <v>207</v>
      </c>
      <c r="C150" s="289" t="s">
        <v>96</v>
      </c>
      <c r="D150" s="202" t="s">
        <v>173</v>
      </c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9"/>
      <c r="W150" s="209">
        <v>0</v>
      </c>
      <c r="X150" s="209">
        <v>0</v>
      </c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>
        <v>36</v>
      </c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9"/>
      <c r="AV150" s="209"/>
      <c r="AW150" s="209">
        <v>0</v>
      </c>
      <c r="AX150" s="209">
        <v>0</v>
      </c>
      <c r="AY150" s="209">
        <v>0</v>
      </c>
      <c r="AZ150" s="209">
        <v>0</v>
      </c>
      <c r="BA150" s="209">
        <v>0</v>
      </c>
      <c r="BB150" s="209">
        <v>0</v>
      </c>
      <c r="BC150" s="209">
        <v>0</v>
      </c>
      <c r="BD150" s="209">
        <v>0</v>
      </c>
      <c r="BE150" s="209">
        <v>0</v>
      </c>
      <c r="BF150" s="191">
        <f t="shared" si="26"/>
        <v>36</v>
      </c>
    </row>
    <row r="151" spans="1:58" ht="15.75">
      <c r="A151" s="281"/>
      <c r="B151" s="288"/>
      <c r="C151" s="286"/>
      <c r="D151" s="202" t="s">
        <v>174</v>
      </c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9"/>
      <c r="W151" s="209">
        <v>0</v>
      </c>
      <c r="X151" s="209">
        <v>0</v>
      </c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9"/>
      <c r="AV151" s="209"/>
      <c r="AW151" s="209">
        <v>0</v>
      </c>
      <c r="AX151" s="209">
        <v>0</v>
      </c>
      <c r="AY151" s="209">
        <v>0</v>
      </c>
      <c r="AZ151" s="209">
        <v>0</v>
      </c>
      <c r="BA151" s="209">
        <v>0</v>
      </c>
      <c r="BB151" s="209">
        <v>0</v>
      </c>
      <c r="BC151" s="209">
        <v>0</v>
      </c>
      <c r="BD151" s="209">
        <v>0</v>
      </c>
      <c r="BE151" s="209">
        <v>0</v>
      </c>
      <c r="BF151" s="191">
        <f t="shared" si="26"/>
        <v>0</v>
      </c>
    </row>
    <row r="152" spans="1:58" ht="16.5" customHeight="1">
      <c r="A152" s="281"/>
      <c r="B152" s="288" t="s">
        <v>208</v>
      </c>
      <c r="C152" s="289" t="s">
        <v>90</v>
      </c>
      <c r="D152" s="202" t="s">
        <v>173</v>
      </c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9"/>
      <c r="W152" s="209">
        <v>0</v>
      </c>
      <c r="X152" s="209">
        <v>0</v>
      </c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>
        <v>36</v>
      </c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9"/>
      <c r="AV152" s="209"/>
      <c r="AW152" s="209">
        <v>0</v>
      </c>
      <c r="AX152" s="209">
        <v>0</v>
      </c>
      <c r="AY152" s="209">
        <v>0</v>
      </c>
      <c r="AZ152" s="209">
        <v>0</v>
      </c>
      <c r="BA152" s="209">
        <v>0</v>
      </c>
      <c r="BB152" s="209">
        <v>0</v>
      </c>
      <c r="BC152" s="209">
        <v>0</v>
      </c>
      <c r="BD152" s="209">
        <v>0</v>
      </c>
      <c r="BE152" s="209">
        <v>0</v>
      </c>
      <c r="BF152" s="191">
        <f t="shared" si="26"/>
        <v>36</v>
      </c>
    </row>
    <row r="153" spans="1:58" ht="15.75">
      <c r="A153" s="281"/>
      <c r="B153" s="288"/>
      <c r="C153" s="286"/>
      <c r="D153" s="202" t="s">
        <v>174</v>
      </c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9"/>
      <c r="W153" s="209">
        <v>0</v>
      </c>
      <c r="X153" s="209">
        <v>0</v>
      </c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9"/>
      <c r="AV153" s="209"/>
      <c r="AW153" s="209">
        <v>0</v>
      </c>
      <c r="AX153" s="209">
        <v>0</v>
      </c>
      <c r="AY153" s="209">
        <v>0</v>
      </c>
      <c r="AZ153" s="209">
        <v>0</v>
      </c>
      <c r="BA153" s="209">
        <v>0</v>
      </c>
      <c r="BB153" s="209">
        <v>0</v>
      </c>
      <c r="BC153" s="209">
        <v>0</v>
      </c>
      <c r="BD153" s="209">
        <v>0</v>
      </c>
      <c r="BE153" s="209">
        <v>0</v>
      </c>
      <c r="BF153" s="191">
        <f t="shared" si="26"/>
        <v>0</v>
      </c>
    </row>
    <row r="154" spans="1:58" ht="15.75">
      <c r="A154" s="281"/>
      <c r="B154" s="285" t="s">
        <v>209</v>
      </c>
      <c r="C154" s="286" t="s">
        <v>55</v>
      </c>
      <c r="D154" s="202" t="s">
        <v>173</v>
      </c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9"/>
      <c r="W154" s="209">
        <v>0</v>
      </c>
      <c r="X154" s="209">
        <v>0</v>
      </c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9"/>
      <c r="AV154" s="209"/>
      <c r="AW154" s="209">
        <v>0</v>
      </c>
      <c r="AX154" s="209">
        <v>0</v>
      </c>
      <c r="AY154" s="209">
        <v>0</v>
      </c>
      <c r="AZ154" s="209">
        <v>0</v>
      </c>
      <c r="BA154" s="209">
        <v>0</v>
      </c>
      <c r="BB154" s="209">
        <v>0</v>
      </c>
      <c r="BC154" s="209">
        <v>0</v>
      </c>
      <c r="BD154" s="209">
        <v>0</v>
      </c>
      <c r="BE154" s="209">
        <v>0</v>
      </c>
      <c r="BF154" s="191">
        <f t="shared" si="26"/>
        <v>0</v>
      </c>
    </row>
    <row r="155" spans="1:58" ht="15.75">
      <c r="A155" s="281"/>
      <c r="B155" s="285"/>
      <c r="C155" s="286"/>
      <c r="D155" s="202" t="s">
        <v>174</v>
      </c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9"/>
      <c r="W155" s="209">
        <v>0</v>
      </c>
      <c r="X155" s="209">
        <v>0</v>
      </c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9"/>
      <c r="AV155" s="209"/>
      <c r="AW155" s="209">
        <v>0</v>
      </c>
      <c r="AX155" s="209">
        <v>0</v>
      </c>
      <c r="AY155" s="209">
        <v>0</v>
      </c>
      <c r="AZ155" s="209">
        <v>0</v>
      </c>
      <c r="BA155" s="209">
        <v>0</v>
      </c>
      <c r="BB155" s="209">
        <v>0</v>
      </c>
      <c r="BC155" s="209">
        <v>0</v>
      </c>
      <c r="BD155" s="209">
        <v>0</v>
      </c>
      <c r="BE155" s="209">
        <v>0</v>
      </c>
      <c r="BF155" s="191">
        <f t="shared" si="26"/>
        <v>0</v>
      </c>
    </row>
    <row r="156" spans="1:58" ht="15.75">
      <c r="A156" s="281"/>
      <c r="B156" s="285" t="s">
        <v>56</v>
      </c>
      <c r="C156" s="286" t="s">
        <v>57</v>
      </c>
      <c r="D156" s="202" t="s">
        <v>173</v>
      </c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9"/>
      <c r="W156" s="209">
        <v>0</v>
      </c>
      <c r="X156" s="209">
        <v>0</v>
      </c>
      <c r="Y156" s="207"/>
      <c r="Z156" s="207"/>
      <c r="AA156" s="207"/>
      <c r="AB156" s="207"/>
      <c r="AC156" s="207"/>
      <c r="AD156" s="207"/>
      <c r="AE156" s="207"/>
      <c r="AF156" s="207">
        <v>1</v>
      </c>
      <c r="AG156" s="207">
        <v>2</v>
      </c>
      <c r="AH156" s="207">
        <v>2</v>
      </c>
      <c r="AI156" s="207">
        <v>2</v>
      </c>
      <c r="AJ156" s="207"/>
      <c r="AK156" s="207"/>
      <c r="AL156" s="207">
        <v>8</v>
      </c>
      <c r="AM156" s="207">
        <v>8</v>
      </c>
      <c r="AN156" s="207">
        <v>8</v>
      </c>
      <c r="AO156" s="207"/>
      <c r="AP156" s="207"/>
      <c r="AQ156" s="207"/>
      <c r="AR156" s="207"/>
      <c r="AS156" s="207"/>
      <c r="AT156" s="207"/>
      <c r="AU156" s="209"/>
      <c r="AV156" s="209"/>
      <c r="AW156" s="209">
        <v>0</v>
      </c>
      <c r="AX156" s="209">
        <v>0</v>
      </c>
      <c r="AY156" s="209">
        <v>0</v>
      </c>
      <c r="AZ156" s="209">
        <v>0</v>
      </c>
      <c r="BA156" s="209">
        <v>0</v>
      </c>
      <c r="BB156" s="209">
        <v>0</v>
      </c>
      <c r="BC156" s="209">
        <v>0</v>
      </c>
      <c r="BD156" s="209">
        <v>0</v>
      </c>
      <c r="BE156" s="209">
        <v>0</v>
      </c>
      <c r="BF156" s="191">
        <f t="shared" si="26"/>
        <v>31</v>
      </c>
    </row>
    <row r="157" spans="1:58" ht="15.75">
      <c r="A157" s="281"/>
      <c r="B157" s="285"/>
      <c r="C157" s="286"/>
      <c r="D157" s="202" t="s">
        <v>174</v>
      </c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9"/>
      <c r="W157" s="209">
        <v>0</v>
      </c>
      <c r="X157" s="209">
        <v>0</v>
      </c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>
        <v>1</v>
      </c>
      <c r="AI157" s="207">
        <v>1</v>
      </c>
      <c r="AJ157" s="207"/>
      <c r="AK157" s="207"/>
      <c r="AL157" s="207">
        <v>5</v>
      </c>
      <c r="AM157" s="207">
        <v>4</v>
      </c>
      <c r="AN157" s="207">
        <v>5</v>
      </c>
      <c r="AO157" s="207"/>
      <c r="AP157" s="207"/>
      <c r="AQ157" s="207"/>
      <c r="AR157" s="207"/>
      <c r="AS157" s="207"/>
      <c r="AT157" s="207"/>
      <c r="AU157" s="209"/>
      <c r="AV157" s="209"/>
      <c r="AW157" s="209">
        <v>0</v>
      </c>
      <c r="AX157" s="209">
        <v>0</v>
      </c>
      <c r="AY157" s="209">
        <v>0</v>
      </c>
      <c r="AZ157" s="209">
        <v>0</v>
      </c>
      <c r="BA157" s="209">
        <v>0</v>
      </c>
      <c r="BB157" s="209">
        <v>0</v>
      </c>
      <c r="BC157" s="209">
        <v>0</v>
      </c>
      <c r="BD157" s="209">
        <v>0</v>
      </c>
      <c r="BE157" s="209">
        <v>0</v>
      </c>
      <c r="BF157" s="191">
        <f t="shared" si="26"/>
        <v>16</v>
      </c>
    </row>
    <row r="158" spans="1:58" ht="15.75">
      <c r="A158" s="281"/>
      <c r="B158" s="288" t="s">
        <v>210</v>
      </c>
      <c r="C158" s="289" t="s">
        <v>96</v>
      </c>
      <c r="D158" s="202" t="s">
        <v>173</v>
      </c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9"/>
      <c r="W158" s="209">
        <v>0</v>
      </c>
      <c r="X158" s="209">
        <v>0</v>
      </c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>
        <v>36</v>
      </c>
      <c r="AP158" s="207"/>
      <c r="AQ158" s="207"/>
      <c r="AR158" s="207"/>
      <c r="AS158" s="207"/>
      <c r="AT158" s="207"/>
      <c r="AU158" s="209"/>
      <c r="AV158" s="209"/>
      <c r="AW158" s="209">
        <v>0</v>
      </c>
      <c r="AX158" s="209">
        <v>0</v>
      </c>
      <c r="AY158" s="209">
        <v>0</v>
      </c>
      <c r="AZ158" s="209">
        <v>0</v>
      </c>
      <c r="BA158" s="209">
        <v>0</v>
      </c>
      <c r="BB158" s="209">
        <v>0</v>
      </c>
      <c r="BC158" s="209">
        <v>0</v>
      </c>
      <c r="BD158" s="209">
        <v>0</v>
      </c>
      <c r="BE158" s="209">
        <v>0</v>
      </c>
      <c r="BF158" s="191">
        <f t="shared" si="26"/>
        <v>36</v>
      </c>
    </row>
    <row r="159" spans="1:58" ht="15.75">
      <c r="A159" s="281"/>
      <c r="B159" s="288"/>
      <c r="C159" s="289"/>
      <c r="D159" s="202" t="s">
        <v>174</v>
      </c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9"/>
      <c r="W159" s="209">
        <v>0</v>
      </c>
      <c r="X159" s="209">
        <v>0</v>
      </c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9"/>
      <c r="AV159" s="209"/>
      <c r="AW159" s="209">
        <v>0</v>
      </c>
      <c r="AX159" s="209">
        <v>0</v>
      </c>
      <c r="AY159" s="209">
        <v>0</v>
      </c>
      <c r="AZ159" s="209">
        <v>0</v>
      </c>
      <c r="BA159" s="209">
        <v>0</v>
      </c>
      <c r="BB159" s="209">
        <v>0</v>
      </c>
      <c r="BC159" s="209">
        <v>0</v>
      </c>
      <c r="BD159" s="209">
        <v>0</v>
      </c>
      <c r="BE159" s="209">
        <v>0</v>
      </c>
      <c r="BF159" s="191">
        <f t="shared" si="26"/>
        <v>0</v>
      </c>
    </row>
    <row r="160" spans="1:58" ht="20.25" customHeight="1">
      <c r="A160" s="281"/>
      <c r="B160" s="288" t="s">
        <v>211</v>
      </c>
      <c r="C160" s="289" t="s">
        <v>90</v>
      </c>
      <c r="D160" s="202" t="s">
        <v>173</v>
      </c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9"/>
      <c r="W160" s="209">
        <v>0</v>
      </c>
      <c r="X160" s="209">
        <v>0</v>
      </c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>
        <v>18</v>
      </c>
      <c r="AQ160" s="207"/>
      <c r="AR160" s="207"/>
      <c r="AS160" s="207"/>
      <c r="AT160" s="207"/>
      <c r="AU160" s="209"/>
      <c r="AV160" s="209"/>
      <c r="AW160" s="209">
        <v>0</v>
      </c>
      <c r="AX160" s="209">
        <v>0</v>
      </c>
      <c r="AY160" s="209">
        <v>0</v>
      </c>
      <c r="AZ160" s="209">
        <v>0</v>
      </c>
      <c r="BA160" s="209">
        <v>0</v>
      </c>
      <c r="BB160" s="209">
        <v>0</v>
      </c>
      <c r="BC160" s="209">
        <v>0</v>
      </c>
      <c r="BD160" s="209">
        <v>0</v>
      </c>
      <c r="BE160" s="209">
        <v>0</v>
      </c>
      <c r="BF160" s="191">
        <f t="shared" si="26"/>
        <v>18</v>
      </c>
    </row>
    <row r="161" spans="1:58" ht="15.75">
      <c r="A161" s="281"/>
      <c r="B161" s="288"/>
      <c r="C161" s="289"/>
      <c r="D161" s="202" t="s">
        <v>174</v>
      </c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9"/>
      <c r="W161" s="209">
        <v>0</v>
      </c>
      <c r="X161" s="209">
        <v>0</v>
      </c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9"/>
      <c r="AV161" s="209"/>
      <c r="AW161" s="209">
        <v>0</v>
      </c>
      <c r="AX161" s="209">
        <v>0</v>
      </c>
      <c r="AY161" s="209">
        <v>0</v>
      </c>
      <c r="AZ161" s="209">
        <v>0</v>
      </c>
      <c r="BA161" s="209">
        <v>0</v>
      </c>
      <c r="BB161" s="209">
        <v>0</v>
      </c>
      <c r="BC161" s="209">
        <v>0</v>
      </c>
      <c r="BD161" s="209">
        <v>0</v>
      </c>
      <c r="BE161" s="209">
        <v>0</v>
      </c>
      <c r="BF161" s="191">
        <f t="shared" si="26"/>
        <v>0</v>
      </c>
    </row>
    <row r="162" spans="1:58" ht="15.75">
      <c r="A162" s="281"/>
      <c r="B162" s="285" t="s">
        <v>212</v>
      </c>
      <c r="C162" s="286" t="s">
        <v>60</v>
      </c>
      <c r="D162" s="202" t="s">
        <v>173</v>
      </c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9"/>
      <c r="W162" s="209">
        <v>0</v>
      </c>
      <c r="X162" s="209">
        <v>0</v>
      </c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9"/>
      <c r="AV162" s="209"/>
      <c r="AW162" s="209">
        <v>0</v>
      </c>
      <c r="AX162" s="209">
        <v>0</v>
      </c>
      <c r="AY162" s="209">
        <v>0</v>
      </c>
      <c r="AZ162" s="209">
        <v>0</v>
      </c>
      <c r="BA162" s="209">
        <v>0</v>
      </c>
      <c r="BB162" s="209">
        <v>0</v>
      </c>
      <c r="BC162" s="209">
        <v>0</v>
      </c>
      <c r="BD162" s="209">
        <v>0</v>
      </c>
      <c r="BE162" s="209">
        <v>0</v>
      </c>
      <c r="BF162" s="191">
        <f t="shared" si="26"/>
        <v>0</v>
      </c>
    </row>
    <row r="163" spans="1:58" ht="15.75">
      <c r="A163" s="281"/>
      <c r="B163" s="285"/>
      <c r="C163" s="286"/>
      <c r="D163" s="202" t="s">
        <v>174</v>
      </c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9"/>
      <c r="W163" s="209">
        <v>0</v>
      </c>
      <c r="X163" s="209">
        <v>0</v>
      </c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9"/>
      <c r="AV163" s="209"/>
      <c r="AW163" s="209">
        <v>0</v>
      </c>
      <c r="AX163" s="209">
        <v>0</v>
      </c>
      <c r="AY163" s="209">
        <v>0</v>
      </c>
      <c r="AZ163" s="209">
        <v>0</v>
      </c>
      <c r="BA163" s="209">
        <v>0</v>
      </c>
      <c r="BB163" s="209">
        <v>0</v>
      </c>
      <c r="BC163" s="209">
        <v>0</v>
      </c>
      <c r="BD163" s="209">
        <v>0</v>
      </c>
      <c r="BE163" s="209">
        <v>0</v>
      </c>
      <c r="BF163" s="191">
        <f t="shared" si="26"/>
        <v>0</v>
      </c>
    </row>
    <row r="164" spans="1:58" ht="16.5" customHeight="1">
      <c r="A164" s="281"/>
      <c r="B164" s="285" t="s">
        <v>61</v>
      </c>
      <c r="C164" s="286" t="s">
        <v>62</v>
      </c>
      <c r="D164" s="202" t="s">
        <v>173</v>
      </c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9"/>
      <c r="W164" s="209">
        <v>0</v>
      </c>
      <c r="X164" s="209">
        <v>0</v>
      </c>
      <c r="Y164" s="207"/>
      <c r="Z164" s="207"/>
      <c r="AA164" s="207"/>
      <c r="AB164" s="207"/>
      <c r="AC164" s="207"/>
      <c r="AD164" s="207"/>
      <c r="AE164" s="207"/>
      <c r="AF164" s="207">
        <v>2</v>
      </c>
      <c r="AG164" s="207">
        <v>2</v>
      </c>
      <c r="AH164" s="207">
        <v>3</v>
      </c>
      <c r="AI164" s="207">
        <v>3</v>
      </c>
      <c r="AJ164" s="207"/>
      <c r="AK164" s="207"/>
      <c r="AL164" s="207">
        <v>2</v>
      </c>
      <c r="AM164" s="207">
        <v>2</v>
      </c>
      <c r="AN164" s="207">
        <v>4</v>
      </c>
      <c r="AO164" s="207"/>
      <c r="AP164" s="207"/>
      <c r="AQ164" s="207">
        <v>13</v>
      </c>
      <c r="AR164" s="207">
        <v>17</v>
      </c>
      <c r="AS164" s="207"/>
      <c r="AT164" s="207"/>
      <c r="AU164" s="207"/>
      <c r="AV164" s="209"/>
      <c r="AW164" s="209">
        <v>0</v>
      </c>
      <c r="AX164" s="209">
        <v>0</v>
      </c>
      <c r="AY164" s="209">
        <v>0</v>
      </c>
      <c r="AZ164" s="209">
        <v>0</v>
      </c>
      <c r="BA164" s="209">
        <v>0</v>
      </c>
      <c r="BB164" s="209">
        <v>0</v>
      </c>
      <c r="BC164" s="209">
        <v>0</v>
      </c>
      <c r="BD164" s="209">
        <v>0</v>
      </c>
      <c r="BE164" s="209">
        <v>0</v>
      </c>
      <c r="BF164" s="191">
        <f t="shared" si="26"/>
        <v>48</v>
      </c>
    </row>
    <row r="165" spans="1:58" ht="15.75">
      <c r="A165" s="281"/>
      <c r="B165" s="285"/>
      <c r="C165" s="286"/>
      <c r="D165" s="202" t="s">
        <v>174</v>
      </c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9"/>
      <c r="W165" s="209">
        <v>0</v>
      </c>
      <c r="X165" s="209">
        <v>0</v>
      </c>
      <c r="Y165" s="207"/>
      <c r="Z165" s="207"/>
      <c r="AA165" s="207"/>
      <c r="AB165" s="207"/>
      <c r="AC165" s="207"/>
      <c r="AD165" s="207"/>
      <c r="AE165" s="207"/>
      <c r="AF165" s="207">
        <v>1</v>
      </c>
      <c r="AG165" s="207">
        <v>1</v>
      </c>
      <c r="AH165" s="207">
        <v>2</v>
      </c>
      <c r="AI165" s="207"/>
      <c r="AJ165" s="207"/>
      <c r="AK165" s="207"/>
      <c r="AL165" s="207">
        <v>1</v>
      </c>
      <c r="AM165" s="207">
        <v>0</v>
      </c>
      <c r="AN165" s="207">
        <v>2</v>
      </c>
      <c r="AO165" s="207"/>
      <c r="AP165" s="207"/>
      <c r="AQ165" s="207">
        <v>2</v>
      </c>
      <c r="AR165" s="207">
        <v>5</v>
      </c>
      <c r="AS165" s="207"/>
      <c r="AT165" s="207"/>
      <c r="AU165" s="207"/>
      <c r="AV165" s="209"/>
      <c r="AW165" s="209">
        <v>0</v>
      </c>
      <c r="AX165" s="209">
        <v>0</v>
      </c>
      <c r="AY165" s="209">
        <v>0</v>
      </c>
      <c r="AZ165" s="209">
        <v>0</v>
      </c>
      <c r="BA165" s="209">
        <v>0</v>
      </c>
      <c r="BB165" s="209">
        <v>0</v>
      </c>
      <c r="BC165" s="209">
        <v>0</v>
      </c>
      <c r="BD165" s="209">
        <v>0</v>
      </c>
      <c r="BE165" s="209">
        <v>0</v>
      </c>
      <c r="BF165" s="191">
        <f t="shared" si="26"/>
        <v>14</v>
      </c>
    </row>
    <row r="166" spans="1:58" ht="15.75">
      <c r="A166" s="281"/>
      <c r="B166" s="288" t="s">
        <v>213</v>
      </c>
      <c r="C166" s="289" t="s">
        <v>96</v>
      </c>
      <c r="D166" s="202" t="s">
        <v>173</v>
      </c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9"/>
      <c r="W166" s="209">
        <v>0</v>
      </c>
      <c r="X166" s="209">
        <v>0</v>
      </c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>
        <v>18</v>
      </c>
      <c r="AT166" s="207">
        <v>36</v>
      </c>
      <c r="AU166" s="207"/>
      <c r="AV166" s="209"/>
      <c r="AW166" s="209">
        <v>0</v>
      </c>
      <c r="AX166" s="209">
        <v>0</v>
      </c>
      <c r="AY166" s="209">
        <v>0</v>
      </c>
      <c r="AZ166" s="209">
        <v>0</v>
      </c>
      <c r="BA166" s="209">
        <v>0</v>
      </c>
      <c r="BB166" s="209">
        <v>0</v>
      </c>
      <c r="BC166" s="209">
        <v>0</v>
      </c>
      <c r="BD166" s="209">
        <v>0</v>
      </c>
      <c r="BE166" s="209">
        <v>0</v>
      </c>
      <c r="BF166" s="191">
        <f t="shared" si="26"/>
        <v>54</v>
      </c>
    </row>
    <row r="167" spans="1:58" ht="15.75">
      <c r="A167" s="281"/>
      <c r="B167" s="288"/>
      <c r="C167" s="289"/>
      <c r="D167" s="202" t="s">
        <v>174</v>
      </c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9"/>
      <c r="W167" s="209">
        <v>0</v>
      </c>
      <c r="X167" s="209">
        <v>0</v>
      </c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9"/>
      <c r="AW167" s="209">
        <v>0</v>
      </c>
      <c r="AX167" s="209">
        <v>0</v>
      </c>
      <c r="AY167" s="209">
        <v>0</v>
      </c>
      <c r="AZ167" s="209">
        <v>0</v>
      </c>
      <c r="BA167" s="209">
        <v>0</v>
      </c>
      <c r="BB167" s="209">
        <v>0</v>
      </c>
      <c r="BC167" s="209">
        <v>0</v>
      </c>
      <c r="BD167" s="209">
        <v>0</v>
      </c>
      <c r="BE167" s="209">
        <v>0</v>
      </c>
      <c r="BF167" s="191">
        <f t="shared" si="26"/>
        <v>0</v>
      </c>
    </row>
    <row r="168" spans="1:58" ht="16.5" customHeight="1">
      <c r="A168" s="281"/>
      <c r="B168" s="288" t="s">
        <v>214</v>
      </c>
      <c r="C168" s="289" t="s">
        <v>90</v>
      </c>
      <c r="D168" s="202" t="s">
        <v>173</v>
      </c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9"/>
      <c r="W168" s="209">
        <v>0</v>
      </c>
      <c r="X168" s="209">
        <v>0</v>
      </c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9"/>
      <c r="AV168" s="209"/>
      <c r="AW168" s="209">
        <v>0</v>
      </c>
      <c r="AX168" s="209">
        <v>0</v>
      </c>
      <c r="AY168" s="209">
        <v>0</v>
      </c>
      <c r="AZ168" s="209">
        <v>0</v>
      </c>
      <c r="BA168" s="209">
        <v>0</v>
      </c>
      <c r="BB168" s="209">
        <v>0</v>
      </c>
      <c r="BC168" s="209">
        <v>0</v>
      </c>
      <c r="BD168" s="209">
        <v>0</v>
      </c>
      <c r="BE168" s="209">
        <v>0</v>
      </c>
      <c r="BF168" s="191">
        <f t="shared" si="26"/>
        <v>0</v>
      </c>
    </row>
    <row r="169" spans="1:58" ht="15.75">
      <c r="A169" s="281"/>
      <c r="B169" s="288"/>
      <c r="C169" s="289"/>
      <c r="D169" s="202" t="s">
        <v>174</v>
      </c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9"/>
      <c r="W169" s="209">
        <v>0</v>
      </c>
      <c r="X169" s="209">
        <v>0</v>
      </c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9"/>
      <c r="AV169" s="209"/>
      <c r="AW169" s="209">
        <v>0</v>
      </c>
      <c r="AX169" s="209">
        <v>0</v>
      </c>
      <c r="AY169" s="209">
        <v>0</v>
      </c>
      <c r="AZ169" s="209">
        <v>0</v>
      </c>
      <c r="BA169" s="209">
        <v>0</v>
      </c>
      <c r="BB169" s="209">
        <v>0</v>
      </c>
      <c r="BC169" s="209">
        <v>0</v>
      </c>
      <c r="BD169" s="209">
        <v>0</v>
      </c>
      <c r="BE169" s="209">
        <v>0</v>
      </c>
      <c r="BF169" s="191">
        <f t="shared" si="26"/>
        <v>0</v>
      </c>
    </row>
    <row r="170" spans="1:58" ht="16.5" customHeight="1">
      <c r="A170" s="281"/>
      <c r="B170" s="285" t="s">
        <v>215</v>
      </c>
      <c r="C170" s="286" t="s">
        <v>65</v>
      </c>
      <c r="D170" s="202" t="s">
        <v>173</v>
      </c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9"/>
      <c r="W170" s="209">
        <v>0</v>
      </c>
      <c r="X170" s="209">
        <v>0</v>
      </c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9"/>
      <c r="AV170" s="209"/>
      <c r="AW170" s="209">
        <v>0</v>
      </c>
      <c r="AX170" s="209">
        <v>0</v>
      </c>
      <c r="AY170" s="209">
        <v>0</v>
      </c>
      <c r="AZ170" s="209">
        <v>0</v>
      </c>
      <c r="BA170" s="209">
        <v>0</v>
      </c>
      <c r="BB170" s="209">
        <v>0</v>
      </c>
      <c r="BC170" s="209">
        <v>0</v>
      </c>
      <c r="BD170" s="209">
        <v>0</v>
      </c>
      <c r="BE170" s="209">
        <v>0</v>
      </c>
      <c r="BF170" s="191">
        <f t="shared" si="26"/>
        <v>0</v>
      </c>
    </row>
    <row r="171" spans="1:58" ht="15.75">
      <c r="A171" s="281"/>
      <c r="B171" s="285"/>
      <c r="C171" s="286"/>
      <c r="D171" s="202" t="s">
        <v>174</v>
      </c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9"/>
      <c r="W171" s="209">
        <v>0</v>
      </c>
      <c r="X171" s="209">
        <v>0</v>
      </c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9"/>
      <c r="AV171" s="209"/>
      <c r="AW171" s="209">
        <v>0</v>
      </c>
      <c r="AX171" s="209">
        <v>0</v>
      </c>
      <c r="AY171" s="209">
        <v>0</v>
      </c>
      <c r="AZ171" s="209">
        <v>0</v>
      </c>
      <c r="BA171" s="209">
        <v>0</v>
      </c>
      <c r="BB171" s="209">
        <v>0</v>
      </c>
      <c r="BC171" s="209">
        <v>0</v>
      </c>
      <c r="BD171" s="209">
        <v>0</v>
      </c>
      <c r="BE171" s="209">
        <v>0</v>
      </c>
      <c r="BF171" s="191">
        <f t="shared" si="26"/>
        <v>0</v>
      </c>
    </row>
    <row r="172" spans="1:58" ht="15.75">
      <c r="A172" s="281"/>
      <c r="B172" s="285" t="s">
        <v>66</v>
      </c>
      <c r="C172" s="286" t="s">
        <v>67</v>
      </c>
      <c r="D172" s="202" t="s">
        <v>173</v>
      </c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9"/>
      <c r="W172" s="209">
        <v>0</v>
      </c>
      <c r="X172" s="209">
        <v>0</v>
      </c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9"/>
      <c r="AV172" s="209"/>
      <c r="AW172" s="209">
        <v>0</v>
      </c>
      <c r="AX172" s="209">
        <v>0</v>
      </c>
      <c r="AY172" s="209">
        <v>0</v>
      </c>
      <c r="AZ172" s="209">
        <v>0</v>
      </c>
      <c r="BA172" s="209">
        <v>0</v>
      </c>
      <c r="BB172" s="209">
        <v>0</v>
      </c>
      <c r="BC172" s="209">
        <v>0</v>
      </c>
      <c r="BD172" s="209">
        <v>0</v>
      </c>
      <c r="BE172" s="209">
        <v>0</v>
      </c>
      <c r="BF172" s="191">
        <f t="shared" si="26"/>
        <v>0</v>
      </c>
    </row>
    <row r="173" spans="1:58" ht="20.25" customHeight="1">
      <c r="A173" s="281"/>
      <c r="B173" s="285"/>
      <c r="C173" s="286"/>
      <c r="D173" s="202" t="s">
        <v>174</v>
      </c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9"/>
      <c r="W173" s="209">
        <v>0</v>
      </c>
      <c r="X173" s="209">
        <v>0</v>
      </c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9"/>
      <c r="AV173" s="209"/>
      <c r="AW173" s="209">
        <v>0</v>
      </c>
      <c r="AX173" s="209">
        <v>0</v>
      </c>
      <c r="AY173" s="209">
        <v>0</v>
      </c>
      <c r="AZ173" s="209">
        <v>0</v>
      </c>
      <c r="BA173" s="209">
        <v>0</v>
      </c>
      <c r="BB173" s="209">
        <v>0</v>
      </c>
      <c r="BC173" s="209">
        <v>0</v>
      </c>
      <c r="BD173" s="209">
        <v>0</v>
      </c>
      <c r="BE173" s="209">
        <v>0</v>
      </c>
      <c r="BF173" s="191">
        <f t="shared" si="26"/>
        <v>0</v>
      </c>
    </row>
    <row r="174" spans="1:58" ht="16.5" customHeight="1">
      <c r="A174" s="281"/>
      <c r="B174" s="288" t="s">
        <v>216</v>
      </c>
      <c r="C174" s="289" t="s">
        <v>96</v>
      </c>
      <c r="D174" s="202" t="s">
        <v>173</v>
      </c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9"/>
      <c r="W174" s="209">
        <v>0</v>
      </c>
      <c r="X174" s="209">
        <v>0</v>
      </c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9"/>
      <c r="AV174" s="209"/>
      <c r="AW174" s="209">
        <v>0</v>
      </c>
      <c r="AX174" s="209">
        <v>0</v>
      </c>
      <c r="AY174" s="209">
        <v>0</v>
      </c>
      <c r="AZ174" s="209">
        <v>0</v>
      </c>
      <c r="BA174" s="209">
        <v>0</v>
      </c>
      <c r="BB174" s="209">
        <v>0</v>
      </c>
      <c r="BC174" s="209">
        <v>0</v>
      </c>
      <c r="BD174" s="209">
        <v>0</v>
      </c>
      <c r="BE174" s="209">
        <v>0</v>
      </c>
      <c r="BF174" s="191">
        <f t="shared" si="26"/>
        <v>0</v>
      </c>
    </row>
    <row r="175" spans="1:58" ht="15.75">
      <c r="A175" s="281"/>
      <c r="B175" s="288"/>
      <c r="C175" s="289"/>
      <c r="D175" s="202" t="s">
        <v>174</v>
      </c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9"/>
      <c r="W175" s="209">
        <v>0</v>
      </c>
      <c r="X175" s="209">
        <v>0</v>
      </c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9"/>
      <c r="AV175" s="209"/>
      <c r="AW175" s="209">
        <v>0</v>
      </c>
      <c r="AX175" s="209">
        <v>0</v>
      </c>
      <c r="AY175" s="209">
        <v>0</v>
      </c>
      <c r="AZ175" s="209">
        <v>0</v>
      </c>
      <c r="BA175" s="209">
        <v>0</v>
      </c>
      <c r="BB175" s="209">
        <v>0</v>
      </c>
      <c r="BC175" s="209">
        <v>0</v>
      </c>
      <c r="BD175" s="209">
        <v>0</v>
      </c>
      <c r="BE175" s="209">
        <v>0</v>
      </c>
      <c r="BF175" s="191">
        <f t="shared" si="26"/>
        <v>0</v>
      </c>
    </row>
    <row r="176" spans="1:58" ht="16.5" customHeight="1">
      <c r="A176" s="281"/>
      <c r="B176" s="288" t="s">
        <v>217</v>
      </c>
      <c r="C176" s="289" t="s">
        <v>90</v>
      </c>
      <c r="D176" s="202" t="s">
        <v>173</v>
      </c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9"/>
      <c r="W176" s="209">
        <v>0</v>
      </c>
      <c r="X176" s="209">
        <v>0</v>
      </c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9"/>
      <c r="AV176" s="209"/>
      <c r="AW176" s="209">
        <v>0</v>
      </c>
      <c r="AX176" s="209">
        <v>0</v>
      </c>
      <c r="AY176" s="209">
        <v>0</v>
      </c>
      <c r="AZ176" s="209">
        <v>0</v>
      </c>
      <c r="BA176" s="209">
        <v>0</v>
      </c>
      <c r="BB176" s="209">
        <v>0</v>
      </c>
      <c r="BC176" s="209">
        <v>0</v>
      </c>
      <c r="BD176" s="209">
        <v>0</v>
      </c>
      <c r="BE176" s="209">
        <v>0</v>
      </c>
      <c r="BF176" s="191">
        <f t="shared" si="26"/>
        <v>0</v>
      </c>
    </row>
    <row r="177" spans="1:58" ht="15.75">
      <c r="A177" s="281"/>
      <c r="B177" s="288"/>
      <c r="C177" s="289"/>
      <c r="D177" s="202" t="s">
        <v>174</v>
      </c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9"/>
      <c r="W177" s="209">
        <v>0</v>
      </c>
      <c r="X177" s="209">
        <v>0</v>
      </c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9"/>
      <c r="AV177" s="209"/>
      <c r="AW177" s="209">
        <v>0</v>
      </c>
      <c r="AX177" s="209">
        <v>0</v>
      </c>
      <c r="AY177" s="209">
        <v>0</v>
      </c>
      <c r="AZ177" s="209">
        <v>0</v>
      </c>
      <c r="BA177" s="209">
        <v>0</v>
      </c>
      <c r="BB177" s="209">
        <v>0</v>
      </c>
      <c r="BC177" s="209">
        <v>0</v>
      </c>
      <c r="BD177" s="209">
        <v>0</v>
      </c>
      <c r="BE177" s="209">
        <v>0</v>
      </c>
      <c r="BF177" s="191">
        <f t="shared" si="26"/>
        <v>0</v>
      </c>
    </row>
    <row r="178" spans="1:58" ht="15.75">
      <c r="A178" s="281"/>
      <c r="B178" s="285" t="s">
        <v>218</v>
      </c>
      <c r="C178" s="286" t="s">
        <v>70</v>
      </c>
      <c r="D178" s="202" t="s">
        <v>173</v>
      </c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9"/>
      <c r="W178" s="209">
        <v>0</v>
      </c>
      <c r="X178" s="209">
        <v>0</v>
      </c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9"/>
      <c r="AV178" s="209"/>
      <c r="AW178" s="209">
        <v>0</v>
      </c>
      <c r="AX178" s="209">
        <v>0</v>
      </c>
      <c r="AY178" s="209">
        <v>0</v>
      </c>
      <c r="AZ178" s="209">
        <v>0</v>
      </c>
      <c r="BA178" s="209">
        <v>0</v>
      </c>
      <c r="BB178" s="209">
        <v>0</v>
      </c>
      <c r="BC178" s="209">
        <v>0</v>
      </c>
      <c r="BD178" s="209">
        <v>0</v>
      </c>
      <c r="BE178" s="209">
        <v>0</v>
      </c>
      <c r="BF178" s="191">
        <f t="shared" si="26"/>
        <v>0</v>
      </c>
    </row>
    <row r="179" spans="1:58" ht="15.75">
      <c r="A179" s="281"/>
      <c r="B179" s="285"/>
      <c r="C179" s="286"/>
      <c r="D179" s="202" t="s">
        <v>174</v>
      </c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9"/>
      <c r="W179" s="209">
        <v>0</v>
      </c>
      <c r="X179" s="209">
        <v>0</v>
      </c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9"/>
      <c r="AV179" s="209"/>
      <c r="AW179" s="209">
        <v>0</v>
      </c>
      <c r="AX179" s="209">
        <v>0</v>
      </c>
      <c r="AY179" s="209">
        <v>0</v>
      </c>
      <c r="AZ179" s="209">
        <v>0</v>
      </c>
      <c r="BA179" s="209">
        <v>0</v>
      </c>
      <c r="BB179" s="209">
        <v>0</v>
      </c>
      <c r="BC179" s="209">
        <v>0</v>
      </c>
      <c r="BD179" s="209">
        <v>0</v>
      </c>
      <c r="BE179" s="209">
        <v>0</v>
      </c>
      <c r="BF179" s="191">
        <f t="shared" si="26"/>
        <v>0</v>
      </c>
    </row>
    <row r="180" spans="1:58" ht="15.75">
      <c r="A180" s="281"/>
      <c r="B180" s="285" t="s">
        <v>71</v>
      </c>
      <c r="C180" s="286" t="s">
        <v>72</v>
      </c>
      <c r="D180" s="202" t="s">
        <v>173</v>
      </c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9"/>
      <c r="W180" s="209">
        <v>0</v>
      </c>
      <c r="X180" s="209">
        <v>0</v>
      </c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9"/>
      <c r="AV180" s="209"/>
      <c r="AW180" s="209">
        <v>0</v>
      </c>
      <c r="AX180" s="209">
        <v>0</v>
      </c>
      <c r="AY180" s="209">
        <v>0</v>
      </c>
      <c r="AZ180" s="209">
        <v>0</v>
      </c>
      <c r="BA180" s="209">
        <v>0</v>
      </c>
      <c r="BB180" s="209">
        <v>0</v>
      </c>
      <c r="BC180" s="209">
        <v>0</v>
      </c>
      <c r="BD180" s="209">
        <v>0</v>
      </c>
      <c r="BE180" s="209">
        <v>0</v>
      </c>
      <c r="BF180" s="191">
        <f t="shared" si="26"/>
        <v>0</v>
      </c>
    </row>
    <row r="181" spans="1:58" ht="15.75">
      <c r="A181" s="281"/>
      <c r="B181" s="285"/>
      <c r="C181" s="286"/>
      <c r="D181" s="202" t="s">
        <v>174</v>
      </c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9"/>
      <c r="W181" s="209">
        <v>0</v>
      </c>
      <c r="X181" s="209">
        <v>0</v>
      </c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9"/>
      <c r="AV181" s="209"/>
      <c r="AW181" s="209">
        <v>0</v>
      </c>
      <c r="AX181" s="209">
        <v>0</v>
      </c>
      <c r="AY181" s="209">
        <v>0</v>
      </c>
      <c r="AZ181" s="209">
        <v>0</v>
      </c>
      <c r="BA181" s="209">
        <v>0</v>
      </c>
      <c r="BB181" s="209">
        <v>0</v>
      </c>
      <c r="BC181" s="209">
        <v>0</v>
      </c>
      <c r="BD181" s="209">
        <v>0</v>
      </c>
      <c r="BE181" s="209">
        <v>0</v>
      </c>
      <c r="BF181" s="191">
        <f t="shared" si="26"/>
        <v>0</v>
      </c>
    </row>
    <row r="182" spans="1:58" ht="16.5" customHeight="1">
      <c r="A182" s="281"/>
      <c r="B182" s="288" t="s">
        <v>219</v>
      </c>
      <c r="C182" s="289" t="s">
        <v>96</v>
      </c>
      <c r="D182" s="202" t="s">
        <v>173</v>
      </c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9"/>
      <c r="W182" s="209">
        <v>0</v>
      </c>
      <c r="X182" s="209">
        <v>0</v>
      </c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9"/>
      <c r="AV182" s="209"/>
      <c r="AW182" s="209">
        <v>0</v>
      </c>
      <c r="AX182" s="209">
        <v>0</v>
      </c>
      <c r="AY182" s="209">
        <v>0</v>
      </c>
      <c r="AZ182" s="209">
        <v>0</v>
      </c>
      <c r="BA182" s="209">
        <v>0</v>
      </c>
      <c r="BB182" s="209">
        <v>0</v>
      </c>
      <c r="BC182" s="209">
        <v>0</v>
      </c>
      <c r="BD182" s="209">
        <v>0</v>
      </c>
      <c r="BE182" s="209">
        <v>0</v>
      </c>
      <c r="BF182" s="191">
        <f t="shared" si="26"/>
        <v>0</v>
      </c>
    </row>
    <row r="183" spans="1:58" s="66" customFormat="1" ht="15.75">
      <c r="A183" s="281"/>
      <c r="B183" s="288"/>
      <c r="C183" s="289"/>
      <c r="D183" s="202" t="s">
        <v>174</v>
      </c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9"/>
      <c r="W183" s="209">
        <v>0</v>
      </c>
      <c r="X183" s="209">
        <v>0</v>
      </c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9"/>
      <c r="AV183" s="209"/>
      <c r="AW183" s="209">
        <v>0</v>
      </c>
      <c r="AX183" s="209">
        <v>0</v>
      </c>
      <c r="AY183" s="209">
        <v>0</v>
      </c>
      <c r="AZ183" s="209">
        <v>0</v>
      </c>
      <c r="BA183" s="209">
        <v>0</v>
      </c>
      <c r="BB183" s="209">
        <v>0</v>
      </c>
      <c r="BC183" s="209">
        <v>0</v>
      </c>
      <c r="BD183" s="209">
        <v>0</v>
      </c>
      <c r="BE183" s="209">
        <v>0</v>
      </c>
      <c r="BF183" s="191">
        <f t="shared" si="26"/>
        <v>0</v>
      </c>
    </row>
    <row r="184" spans="1:58" s="66" customFormat="1" ht="15.75">
      <c r="A184" s="281"/>
      <c r="B184" s="288" t="s">
        <v>220</v>
      </c>
      <c r="C184" s="289" t="s">
        <v>90</v>
      </c>
      <c r="D184" s="202" t="s">
        <v>173</v>
      </c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9"/>
      <c r="W184" s="209">
        <v>0</v>
      </c>
      <c r="X184" s="209">
        <v>0</v>
      </c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9"/>
      <c r="AV184" s="209"/>
      <c r="AW184" s="209">
        <v>0</v>
      </c>
      <c r="AX184" s="209">
        <v>0</v>
      </c>
      <c r="AY184" s="209">
        <v>0</v>
      </c>
      <c r="AZ184" s="209">
        <v>0</v>
      </c>
      <c r="BA184" s="209">
        <v>0</v>
      </c>
      <c r="BB184" s="209">
        <v>0</v>
      </c>
      <c r="BC184" s="209">
        <v>0</v>
      </c>
      <c r="BD184" s="209">
        <v>0</v>
      </c>
      <c r="BE184" s="209">
        <v>0</v>
      </c>
      <c r="BF184" s="191">
        <f t="shared" si="26"/>
        <v>0</v>
      </c>
    </row>
    <row r="185" spans="1:58" s="66" customFormat="1" ht="16.5" customHeight="1">
      <c r="A185" s="281"/>
      <c r="B185" s="288"/>
      <c r="C185" s="289"/>
      <c r="D185" s="202" t="s">
        <v>174</v>
      </c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9"/>
      <c r="W185" s="209">
        <v>0</v>
      </c>
      <c r="X185" s="209">
        <v>0</v>
      </c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9"/>
      <c r="AV185" s="209"/>
      <c r="AW185" s="209">
        <v>0</v>
      </c>
      <c r="AX185" s="209">
        <v>0</v>
      </c>
      <c r="AY185" s="209">
        <v>0</v>
      </c>
      <c r="AZ185" s="209">
        <v>0</v>
      </c>
      <c r="BA185" s="209">
        <v>0</v>
      </c>
      <c r="BB185" s="209">
        <v>0</v>
      </c>
      <c r="BC185" s="209">
        <v>0</v>
      </c>
      <c r="BD185" s="209">
        <v>0</v>
      </c>
      <c r="BE185" s="209">
        <v>0</v>
      </c>
      <c r="BF185" s="191">
        <f t="shared" si="26"/>
        <v>0</v>
      </c>
    </row>
    <row r="186" spans="1:58" ht="16.5" customHeight="1">
      <c r="A186" s="281"/>
      <c r="B186" s="285" t="s">
        <v>221</v>
      </c>
      <c r="C186" s="286" t="s">
        <v>75</v>
      </c>
      <c r="D186" s="202" t="s">
        <v>173</v>
      </c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9"/>
      <c r="W186" s="209">
        <v>0</v>
      </c>
      <c r="X186" s="209">
        <v>0</v>
      </c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9"/>
      <c r="AV186" s="209"/>
      <c r="AW186" s="209">
        <v>0</v>
      </c>
      <c r="AX186" s="209">
        <v>0</v>
      </c>
      <c r="AY186" s="209">
        <v>0</v>
      </c>
      <c r="AZ186" s="209">
        <v>0</v>
      </c>
      <c r="BA186" s="209">
        <v>0</v>
      </c>
      <c r="BB186" s="209">
        <v>0</v>
      </c>
      <c r="BC186" s="209">
        <v>0</v>
      </c>
      <c r="BD186" s="209">
        <v>0</v>
      </c>
      <c r="BE186" s="209">
        <v>0</v>
      </c>
      <c r="BF186" s="191">
        <f t="shared" si="26"/>
        <v>0</v>
      </c>
    </row>
    <row r="187" spans="1:58" ht="15.75">
      <c r="A187" s="281"/>
      <c r="B187" s="285"/>
      <c r="C187" s="286"/>
      <c r="D187" s="202" t="s">
        <v>174</v>
      </c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9"/>
      <c r="W187" s="209">
        <v>0</v>
      </c>
      <c r="X187" s="209">
        <v>0</v>
      </c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9"/>
      <c r="AV187" s="209"/>
      <c r="AW187" s="209">
        <v>0</v>
      </c>
      <c r="AX187" s="209">
        <v>0</v>
      </c>
      <c r="AY187" s="209">
        <v>0</v>
      </c>
      <c r="AZ187" s="209">
        <v>0</v>
      </c>
      <c r="BA187" s="209">
        <v>0</v>
      </c>
      <c r="BB187" s="209">
        <v>0</v>
      </c>
      <c r="BC187" s="209">
        <v>0</v>
      </c>
      <c r="BD187" s="209">
        <v>0</v>
      </c>
      <c r="BE187" s="209">
        <v>0</v>
      </c>
      <c r="BF187" s="191">
        <f t="shared" si="26"/>
        <v>0</v>
      </c>
    </row>
    <row r="188" spans="1:58" ht="23.25" customHeight="1">
      <c r="A188" s="281"/>
      <c r="B188" s="285" t="s">
        <v>76</v>
      </c>
      <c r="C188" s="286" t="s">
        <v>77</v>
      </c>
      <c r="D188" s="202" t="s">
        <v>173</v>
      </c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9"/>
      <c r="W188" s="209">
        <v>0</v>
      </c>
      <c r="X188" s="209">
        <v>0</v>
      </c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9"/>
      <c r="AV188" s="209"/>
      <c r="AW188" s="209">
        <v>0</v>
      </c>
      <c r="AX188" s="209">
        <v>0</v>
      </c>
      <c r="AY188" s="209">
        <v>0</v>
      </c>
      <c r="AZ188" s="209">
        <v>0</v>
      </c>
      <c r="BA188" s="209">
        <v>0</v>
      </c>
      <c r="BB188" s="209">
        <v>0</v>
      </c>
      <c r="BC188" s="209">
        <v>0</v>
      </c>
      <c r="BD188" s="209">
        <v>0</v>
      </c>
      <c r="BE188" s="209">
        <v>0</v>
      </c>
      <c r="BF188" s="191">
        <f t="shared" si="26"/>
        <v>0</v>
      </c>
    </row>
    <row r="189" spans="1:58" ht="15.75">
      <c r="A189" s="281"/>
      <c r="B189" s="285"/>
      <c r="C189" s="286"/>
      <c r="D189" s="202" t="s">
        <v>174</v>
      </c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9"/>
      <c r="W189" s="209">
        <v>0</v>
      </c>
      <c r="X189" s="209">
        <v>0</v>
      </c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9"/>
      <c r="AV189" s="209"/>
      <c r="AW189" s="209">
        <v>0</v>
      </c>
      <c r="AX189" s="209">
        <v>0</v>
      </c>
      <c r="AY189" s="209">
        <v>0</v>
      </c>
      <c r="AZ189" s="209">
        <v>0</v>
      </c>
      <c r="BA189" s="209">
        <v>0</v>
      </c>
      <c r="BB189" s="209">
        <v>0</v>
      </c>
      <c r="BC189" s="209">
        <v>0</v>
      </c>
      <c r="BD189" s="209">
        <v>0</v>
      </c>
      <c r="BE189" s="209">
        <v>0</v>
      </c>
      <c r="BF189" s="191">
        <f t="shared" si="26"/>
        <v>0</v>
      </c>
    </row>
    <row r="190" spans="1:58" ht="15.75">
      <c r="A190" s="281"/>
      <c r="B190" s="288" t="s">
        <v>222</v>
      </c>
      <c r="C190" s="289" t="s">
        <v>96</v>
      </c>
      <c r="D190" s="202" t="s">
        <v>173</v>
      </c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9"/>
      <c r="W190" s="209">
        <v>0</v>
      </c>
      <c r="X190" s="209">
        <v>0</v>
      </c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9"/>
      <c r="AV190" s="209"/>
      <c r="AW190" s="209">
        <v>0</v>
      </c>
      <c r="AX190" s="209">
        <v>0</v>
      </c>
      <c r="AY190" s="209">
        <v>0</v>
      </c>
      <c r="AZ190" s="209">
        <v>0</v>
      </c>
      <c r="BA190" s="209">
        <v>0</v>
      </c>
      <c r="BB190" s="209">
        <v>0</v>
      </c>
      <c r="BC190" s="209">
        <v>0</v>
      </c>
      <c r="BD190" s="209">
        <v>0</v>
      </c>
      <c r="BE190" s="209">
        <v>0</v>
      </c>
      <c r="BF190" s="191">
        <f t="shared" si="26"/>
        <v>0</v>
      </c>
    </row>
    <row r="191" spans="1:58" ht="15.75">
      <c r="A191" s="281"/>
      <c r="B191" s="288"/>
      <c r="C191" s="289"/>
      <c r="D191" s="202" t="s">
        <v>174</v>
      </c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9"/>
      <c r="W191" s="209">
        <v>0</v>
      </c>
      <c r="X191" s="209">
        <v>0</v>
      </c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9"/>
      <c r="AV191" s="209"/>
      <c r="AW191" s="209">
        <v>0</v>
      </c>
      <c r="AX191" s="209">
        <v>0</v>
      </c>
      <c r="AY191" s="209">
        <v>0</v>
      </c>
      <c r="AZ191" s="209">
        <v>0</v>
      </c>
      <c r="BA191" s="209">
        <v>0</v>
      </c>
      <c r="BB191" s="209">
        <v>0</v>
      </c>
      <c r="BC191" s="209">
        <v>0</v>
      </c>
      <c r="BD191" s="209">
        <v>0</v>
      </c>
      <c r="BE191" s="209">
        <v>0</v>
      </c>
      <c r="BF191" s="191">
        <f t="shared" si="26"/>
        <v>0</v>
      </c>
    </row>
    <row r="192" spans="1:58" ht="15.75">
      <c r="A192" s="281"/>
      <c r="B192" s="288" t="s">
        <v>223</v>
      </c>
      <c r="C192" s="289" t="s">
        <v>300</v>
      </c>
      <c r="D192" s="202" t="s">
        <v>173</v>
      </c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9"/>
      <c r="W192" s="209">
        <v>0</v>
      </c>
      <c r="X192" s="209">
        <v>0</v>
      </c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9"/>
      <c r="AV192" s="209"/>
      <c r="AW192" s="209">
        <v>0</v>
      </c>
      <c r="AX192" s="209">
        <v>0</v>
      </c>
      <c r="AY192" s="209">
        <v>0</v>
      </c>
      <c r="AZ192" s="209">
        <v>0</v>
      </c>
      <c r="BA192" s="209">
        <v>0</v>
      </c>
      <c r="BB192" s="209">
        <v>0</v>
      </c>
      <c r="BC192" s="209">
        <v>0</v>
      </c>
      <c r="BD192" s="209">
        <v>0</v>
      </c>
      <c r="BE192" s="209">
        <v>0</v>
      </c>
      <c r="BF192" s="191">
        <f t="shared" si="26"/>
        <v>0</v>
      </c>
    </row>
    <row r="193" spans="1:58" ht="15.75">
      <c r="A193" s="281"/>
      <c r="B193" s="288"/>
      <c r="C193" s="289"/>
      <c r="D193" s="202" t="s">
        <v>174</v>
      </c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9"/>
      <c r="W193" s="209">
        <v>0</v>
      </c>
      <c r="X193" s="209">
        <v>0</v>
      </c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9"/>
      <c r="AV193" s="209"/>
      <c r="AW193" s="209">
        <v>0</v>
      </c>
      <c r="AX193" s="209">
        <v>0</v>
      </c>
      <c r="AY193" s="209">
        <v>0</v>
      </c>
      <c r="AZ193" s="209">
        <v>0</v>
      </c>
      <c r="BA193" s="209">
        <v>0</v>
      </c>
      <c r="BB193" s="209">
        <v>0</v>
      </c>
      <c r="BC193" s="209">
        <v>0</v>
      </c>
      <c r="BD193" s="209">
        <v>0</v>
      </c>
      <c r="BE193" s="209">
        <v>0</v>
      </c>
      <c r="BF193" s="191">
        <f t="shared" si="26"/>
        <v>0</v>
      </c>
    </row>
    <row r="194" spans="1:58" ht="15.75" customHeight="1">
      <c r="A194" s="281"/>
      <c r="B194" s="285" t="s">
        <v>79</v>
      </c>
      <c r="C194" s="290" t="s">
        <v>182</v>
      </c>
      <c r="D194" s="202" t="s">
        <v>173</v>
      </c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9"/>
      <c r="W194" s="209">
        <v>0</v>
      </c>
      <c r="X194" s="209">
        <v>0</v>
      </c>
      <c r="Y194" s="207">
        <v>2</v>
      </c>
      <c r="Z194" s="207">
        <v>2</v>
      </c>
      <c r="AA194" s="207">
        <v>2</v>
      </c>
      <c r="AB194" s="207">
        <v>2</v>
      </c>
      <c r="AC194" s="207">
        <v>2</v>
      </c>
      <c r="AD194" s="207"/>
      <c r="AE194" s="207"/>
      <c r="AF194" s="207">
        <v>2</v>
      </c>
      <c r="AG194" s="207">
        <v>2</v>
      </c>
      <c r="AH194" s="207">
        <v>2</v>
      </c>
      <c r="AI194" s="207">
        <v>2</v>
      </c>
      <c r="AJ194" s="207"/>
      <c r="AK194" s="207"/>
      <c r="AL194" s="207">
        <v>2</v>
      </c>
      <c r="AM194" s="207">
        <v>2</v>
      </c>
      <c r="AN194" s="207">
        <v>1</v>
      </c>
      <c r="AO194" s="207"/>
      <c r="AP194" s="207">
        <v>2</v>
      </c>
      <c r="AQ194" s="207">
        <v>2</v>
      </c>
      <c r="AR194" s="207"/>
      <c r="AS194" s="207"/>
      <c r="AT194" s="207"/>
      <c r="AU194" s="209"/>
      <c r="AV194" s="209"/>
      <c r="AW194" s="209">
        <v>0</v>
      </c>
      <c r="AX194" s="209">
        <v>0</v>
      </c>
      <c r="AY194" s="209">
        <v>0</v>
      </c>
      <c r="AZ194" s="209">
        <v>0</v>
      </c>
      <c r="BA194" s="209">
        <v>0</v>
      </c>
      <c r="BB194" s="209">
        <v>0</v>
      </c>
      <c r="BC194" s="209">
        <v>0</v>
      </c>
      <c r="BD194" s="209">
        <v>0</v>
      </c>
      <c r="BE194" s="209">
        <v>0</v>
      </c>
      <c r="BF194" s="191">
        <f t="shared" si="26"/>
        <v>27</v>
      </c>
    </row>
    <row r="195" spans="1:58" ht="15.75">
      <c r="A195" s="281"/>
      <c r="B195" s="285"/>
      <c r="C195" s="291"/>
      <c r="D195" s="202" t="s">
        <v>174</v>
      </c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9"/>
      <c r="W195" s="209">
        <v>0</v>
      </c>
      <c r="X195" s="209">
        <v>0</v>
      </c>
      <c r="Y195" s="207">
        <v>2</v>
      </c>
      <c r="Z195" s="207">
        <v>2</v>
      </c>
      <c r="AA195" s="207">
        <v>2</v>
      </c>
      <c r="AB195" s="207">
        <v>2</v>
      </c>
      <c r="AC195" s="207">
        <v>2</v>
      </c>
      <c r="AD195" s="207"/>
      <c r="AE195" s="207"/>
      <c r="AF195" s="207">
        <v>2</v>
      </c>
      <c r="AG195" s="207">
        <v>2</v>
      </c>
      <c r="AH195" s="207">
        <v>2</v>
      </c>
      <c r="AI195" s="207">
        <v>2</v>
      </c>
      <c r="AJ195" s="207"/>
      <c r="AK195" s="207"/>
      <c r="AL195" s="207">
        <v>2</v>
      </c>
      <c r="AM195" s="207">
        <v>2</v>
      </c>
      <c r="AN195" s="207">
        <v>1</v>
      </c>
      <c r="AO195" s="207"/>
      <c r="AP195" s="207">
        <v>2</v>
      </c>
      <c r="AQ195" s="207">
        <v>2</v>
      </c>
      <c r="AR195" s="207"/>
      <c r="AS195" s="207"/>
      <c r="AT195" s="207"/>
      <c r="AU195" s="209"/>
      <c r="AV195" s="209"/>
      <c r="AW195" s="209">
        <v>0</v>
      </c>
      <c r="AX195" s="209">
        <v>0</v>
      </c>
      <c r="AY195" s="209">
        <v>0</v>
      </c>
      <c r="AZ195" s="209">
        <v>0</v>
      </c>
      <c r="BA195" s="209">
        <v>0</v>
      </c>
      <c r="BB195" s="209">
        <v>0</v>
      </c>
      <c r="BC195" s="209">
        <v>0</v>
      </c>
      <c r="BD195" s="209">
        <v>0</v>
      </c>
      <c r="BE195" s="209">
        <v>0</v>
      </c>
      <c r="BF195" s="191">
        <f t="shared" si="26"/>
        <v>27</v>
      </c>
    </row>
    <row r="196" spans="1:58" ht="15.75">
      <c r="A196" s="281"/>
      <c r="B196" s="213"/>
      <c r="C196" s="214" t="s">
        <v>312</v>
      </c>
      <c r="D196" s="202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5"/>
      <c r="W196" s="215"/>
      <c r="X196" s="215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5">
        <v>35</v>
      </c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191">
        <f t="shared" si="26"/>
        <v>35</v>
      </c>
    </row>
    <row r="197" spans="1:58" ht="16.5" customHeight="1">
      <c r="A197" s="281"/>
      <c r="B197" s="204" t="s">
        <v>301</v>
      </c>
      <c r="C197" s="204"/>
      <c r="D197" s="205"/>
      <c r="E197" s="207">
        <f aca="true" t="shared" si="27" ref="E197:AT197">E126+E80+E112</f>
        <v>36</v>
      </c>
      <c r="F197" s="207">
        <f t="shared" si="27"/>
        <v>36</v>
      </c>
      <c r="G197" s="207">
        <f t="shared" si="27"/>
        <v>36</v>
      </c>
      <c r="H197" s="207">
        <f t="shared" si="27"/>
        <v>36</v>
      </c>
      <c r="I197" s="207">
        <f t="shared" si="27"/>
        <v>36</v>
      </c>
      <c r="J197" s="207">
        <f t="shared" si="27"/>
        <v>36</v>
      </c>
      <c r="K197" s="207">
        <f t="shared" si="27"/>
        <v>36</v>
      </c>
      <c r="L197" s="207">
        <f t="shared" si="27"/>
        <v>36</v>
      </c>
      <c r="M197" s="207">
        <f t="shared" si="27"/>
        <v>36</v>
      </c>
      <c r="N197" s="207">
        <f t="shared" si="27"/>
        <v>36</v>
      </c>
      <c r="O197" s="207">
        <f t="shared" si="27"/>
        <v>36</v>
      </c>
      <c r="P197" s="207">
        <f t="shared" si="27"/>
        <v>36</v>
      </c>
      <c r="Q197" s="207">
        <f t="shared" si="27"/>
        <v>36</v>
      </c>
      <c r="R197" s="207">
        <f t="shared" si="27"/>
        <v>36</v>
      </c>
      <c r="S197" s="207">
        <f t="shared" si="27"/>
        <v>36</v>
      </c>
      <c r="T197" s="207">
        <f t="shared" si="27"/>
        <v>36</v>
      </c>
      <c r="U197" s="207">
        <f t="shared" si="27"/>
        <v>0</v>
      </c>
      <c r="V197" s="207">
        <f t="shared" si="27"/>
        <v>0</v>
      </c>
      <c r="W197" s="207">
        <f t="shared" si="27"/>
        <v>0</v>
      </c>
      <c r="X197" s="207">
        <f t="shared" si="27"/>
        <v>0</v>
      </c>
      <c r="Y197" s="207">
        <f t="shared" si="27"/>
        <v>36</v>
      </c>
      <c r="Z197" s="207">
        <f t="shared" si="27"/>
        <v>37</v>
      </c>
      <c r="AA197" s="207">
        <f t="shared" si="27"/>
        <v>36</v>
      </c>
      <c r="AB197" s="207">
        <f t="shared" si="27"/>
        <v>36</v>
      </c>
      <c r="AC197" s="207">
        <f t="shared" si="27"/>
        <v>36</v>
      </c>
      <c r="AD197" s="207">
        <f t="shared" si="27"/>
        <v>36</v>
      </c>
      <c r="AE197" s="207">
        <f t="shared" si="27"/>
        <v>36</v>
      </c>
      <c r="AF197" s="207">
        <f t="shared" si="27"/>
        <v>36</v>
      </c>
      <c r="AG197" s="207">
        <f t="shared" si="27"/>
        <v>36</v>
      </c>
      <c r="AH197" s="207">
        <f t="shared" si="27"/>
        <v>36</v>
      </c>
      <c r="AI197" s="207">
        <f t="shared" si="27"/>
        <v>36</v>
      </c>
      <c r="AJ197" s="207">
        <f t="shared" si="27"/>
        <v>36</v>
      </c>
      <c r="AK197" s="207">
        <f t="shared" si="27"/>
        <v>36</v>
      </c>
      <c r="AL197" s="207">
        <f t="shared" si="27"/>
        <v>36</v>
      </c>
      <c r="AM197" s="207">
        <f t="shared" si="27"/>
        <v>36</v>
      </c>
      <c r="AN197" s="207">
        <f t="shared" si="27"/>
        <v>37</v>
      </c>
      <c r="AO197" s="207">
        <f t="shared" si="27"/>
        <v>36</v>
      </c>
      <c r="AP197" s="207">
        <f t="shared" si="27"/>
        <v>37</v>
      </c>
      <c r="AQ197" s="207">
        <f t="shared" si="27"/>
        <v>36</v>
      </c>
      <c r="AR197" s="207">
        <f t="shared" si="27"/>
        <v>37</v>
      </c>
      <c r="AS197" s="207">
        <f t="shared" si="27"/>
        <v>37</v>
      </c>
      <c r="AT197" s="207">
        <f t="shared" si="27"/>
        <v>36</v>
      </c>
      <c r="AU197" s="213">
        <v>36</v>
      </c>
      <c r="AV197" s="207">
        <v>0</v>
      </c>
      <c r="AW197" s="207">
        <f aca="true" t="shared" si="28" ref="AW197:BE197">AW126+AW80+AW112</f>
        <v>0</v>
      </c>
      <c r="AX197" s="207">
        <f t="shared" si="28"/>
        <v>0</v>
      </c>
      <c r="AY197" s="207">
        <f t="shared" si="28"/>
        <v>0</v>
      </c>
      <c r="AZ197" s="207">
        <f t="shared" si="28"/>
        <v>0</v>
      </c>
      <c r="BA197" s="207">
        <f t="shared" si="28"/>
        <v>0</v>
      </c>
      <c r="BB197" s="207">
        <f t="shared" si="28"/>
        <v>0</v>
      </c>
      <c r="BC197" s="207">
        <f t="shared" si="28"/>
        <v>0</v>
      </c>
      <c r="BD197" s="207">
        <f t="shared" si="28"/>
        <v>0</v>
      </c>
      <c r="BE197" s="207">
        <f t="shared" si="28"/>
        <v>0</v>
      </c>
      <c r="BF197" s="191">
        <f t="shared" si="26"/>
        <v>1409</v>
      </c>
    </row>
    <row r="198" spans="1:58" ht="14.25" customHeight="1">
      <c r="A198" s="282"/>
      <c r="B198" s="285" t="s">
        <v>183</v>
      </c>
      <c r="C198" s="285"/>
      <c r="D198" s="285"/>
      <c r="E198" s="207">
        <f aca="true" t="shared" si="29" ref="E198:AT198">E127+E81+E113</f>
        <v>18</v>
      </c>
      <c r="F198" s="207">
        <f t="shared" si="29"/>
        <v>18</v>
      </c>
      <c r="G198" s="207">
        <f t="shared" si="29"/>
        <v>18</v>
      </c>
      <c r="H198" s="207">
        <f t="shared" si="29"/>
        <v>18</v>
      </c>
      <c r="I198" s="207">
        <f t="shared" si="29"/>
        <v>18</v>
      </c>
      <c r="J198" s="207">
        <f t="shared" si="29"/>
        <v>18</v>
      </c>
      <c r="K198" s="207">
        <f t="shared" si="29"/>
        <v>18</v>
      </c>
      <c r="L198" s="207">
        <f t="shared" si="29"/>
        <v>18</v>
      </c>
      <c r="M198" s="207">
        <f t="shared" si="29"/>
        <v>18</v>
      </c>
      <c r="N198" s="207">
        <f t="shared" si="29"/>
        <v>18</v>
      </c>
      <c r="O198" s="207">
        <f t="shared" si="29"/>
        <v>18</v>
      </c>
      <c r="P198" s="207">
        <f t="shared" si="29"/>
        <v>18</v>
      </c>
      <c r="Q198" s="207">
        <f t="shared" si="29"/>
        <v>18</v>
      </c>
      <c r="R198" s="207">
        <f t="shared" si="29"/>
        <v>18</v>
      </c>
      <c r="S198" s="207">
        <f t="shared" si="29"/>
        <v>18</v>
      </c>
      <c r="T198" s="207">
        <f t="shared" si="29"/>
        <v>0</v>
      </c>
      <c r="U198" s="207">
        <f t="shared" si="29"/>
        <v>0</v>
      </c>
      <c r="V198" s="207">
        <f t="shared" si="29"/>
        <v>0</v>
      </c>
      <c r="W198" s="207">
        <f t="shared" si="29"/>
        <v>0</v>
      </c>
      <c r="X198" s="207">
        <f t="shared" si="29"/>
        <v>0</v>
      </c>
      <c r="Y198" s="207">
        <f t="shared" si="29"/>
        <v>18</v>
      </c>
      <c r="Z198" s="207">
        <f t="shared" si="29"/>
        <v>17</v>
      </c>
      <c r="AA198" s="207">
        <f t="shared" si="29"/>
        <v>18</v>
      </c>
      <c r="AB198" s="207">
        <f t="shared" si="29"/>
        <v>18</v>
      </c>
      <c r="AC198" s="207">
        <f t="shared" si="29"/>
        <v>18</v>
      </c>
      <c r="AD198" s="207">
        <f t="shared" si="29"/>
        <v>0</v>
      </c>
      <c r="AE198" s="207">
        <f t="shared" si="29"/>
        <v>0</v>
      </c>
      <c r="AF198" s="207">
        <f t="shared" si="29"/>
        <v>18</v>
      </c>
      <c r="AG198" s="207">
        <f t="shared" si="29"/>
        <v>18</v>
      </c>
      <c r="AH198" s="207">
        <f t="shared" si="29"/>
        <v>18</v>
      </c>
      <c r="AI198" s="207">
        <f t="shared" si="29"/>
        <v>18</v>
      </c>
      <c r="AJ198" s="207">
        <f t="shared" si="29"/>
        <v>0</v>
      </c>
      <c r="AK198" s="207">
        <f t="shared" si="29"/>
        <v>0</v>
      </c>
      <c r="AL198" s="207">
        <f t="shared" si="29"/>
        <v>18</v>
      </c>
      <c r="AM198" s="207">
        <f t="shared" si="29"/>
        <v>18</v>
      </c>
      <c r="AN198" s="207">
        <f t="shared" si="29"/>
        <v>17</v>
      </c>
      <c r="AO198" s="207">
        <f t="shared" si="29"/>
        <v>0</v>
      </c>
      <c r="AP198" s="207">
        <f t="shared" si="29"/>
        <v>14</v>
      </c>
      <c r="AQ198" s="207">
        <f t="shared" si="29"/>
        <v>18</v>
      </c>
      <c r="AR198" s="207">
        <f t="shared" si="29"/>
        <v>17</v>
      </c>
      <c r="AS198" s="207">
        <f t="shared" si="29"/>
        <v>10</v>
      </c>
      <c r="AT198" s="207">
        <f t="shared" si="29"/>
        <v>0</v>
      </c>
      <c r="AU198" s="213">
        <v>18</v>
      </c>
      <c r="AV198" s="207">
        <v>0</v>
      </c>
      <c r="AW198" s="207">
        <f aca="true" t="shared" si="30" ref="AW198:BE198">AW127+AW81+AW113</f>
        <v>0</v>
      </c>
      <c r="AX198" s="207">
        <f t="shared" si="30"/>
        <v>0</v>
      </c>
      <c r="AY198" s="207">
        <f t="shared" si="30"/>
        <v>0</v>
      </c>
      <c r="AZ198" s="207">
        <f t="shared" si="30"/>
        <v>0</v>
      </c>
      <c r="BA198" s="207">
        <f t="shared" si="30"/>
        <v>0</v>
      </c>
      <c r="BB198" s="207">
        <f t="shared" si="30"/>
        <v>0</v>
      </c>
      <c r="BC198" s="207">
        <f t="shared" si="30"/>
        <v>0</v>
      </c>
      <c r="BD198" s="207">
        <f t="shared" si="30"/>
        <v>0</v>
      </c>
      <c r="BE198" s="207">
        <f t="shared" si="30"/>
        <v>0</v>
      </c>
      <c r="BF198" s="191">
        <f t="shared" si="26"/>
        <v>561</v>
      </c>
    </row>
    <row r="199" spans="1:58" ht="15.75">
      <c r="A199" s="190"/>
      <c r="B199" s="285" t="s">
        <v>184</v>
      </c>
      <c r="C199" s="285"/>
      <c r="D199" s="285"/>
      <c r="E199" s="207">
        <f>E197+E198</f>
        <v>54</v>
      </c>
      <c r="F199" s="207">
        <f aca="true" t="shared" si="31" ref="F199:BE199">F197+F198</f>
        <v>54</v>
      </c>
      <c r="G199" s="207">
        <f t="shared" si="31"/>
        <v>54</v>
      </c>
      <c r="H199" s="207">
        <f t="shared" si="31"/>
        <v>54</v>
      </c>
      <c r="I199" s="207">
        <f t="shared" si="31"/>
        <v>54</v>
      </c>
      <c r="J199" s="207">
        <f t="shared" si="31"/>
        <v>54</v>
      </c>
      <c r="K199" s="207">
        <f t="shared" si="31"/>
        <v>54</v>
      </c>
      <c r="L199" s="207">
        <f t="shared" si="31"/>
        <v>54</v>
      </c>
      <c r="M199" s="207">
        <f t="shared" si="31"/>
        <v>54</v>
      </c>
      <c r="N199" s="207">
        <f t="shared" si="31"/>
        <v>54</v>
      </c>
      <c r="O199" s="207">
        <f t="shared" si="31"/>
        <v>54</v>
      </c>
      <c r="P199" s="207">
        <f t="shared" si="31"/>
        <v>54</v>
      </c>
      <c r="Q199" s="207">
        <f t="shared" si="31"/>
        <v>54</v>
      </c>
      <c r="R199" s="207">
        <f t="shared" si="31"/>
        <v>54</v>
      </c>
      <c r="S199" s="207">
        <f t="shared" si="31"/>
        <v>54</v>
      </c>
      <c r="T199" s="207">
        <f t="shared" si="31"/>
        <v>36</v>
      </c>
      <c r="U199" s="207">
        <f t="shared" si="31"/>
        <v>0</v>
      </c>
      <c r="V199" s="207">
        <f t="shared" si="31"/>
        <v>0</v>
      </c>
      <c r="W199" s="207">
        <f t="shared" si="31"/>
        <v>0</v>
      </c>
      <c r="X199" s="207">
        <f t="shared" si="31"/>
        <v>0</v>
      </c>
      <c r="Y199" s="207">
        <f t="shared" si="31"/>
        <v>54</v>
      </c>
      <c r="Z199" s="207">
        <f t="shared" si="31"/>
        <v>54</v>
      </c>
      <c r="AA199" s="207">
        <f t="shared" si="31"/>
        <v>54</v>
      </c>
      <c r="AB199" s="207">
        <f t="shared" si="31"/>
        <v>54</v>
      </c>
      <c r="AC199" s="207">
        <f t="shared" si="31"/>
        <v>54</v>
      </c>
      <c r="AD199" s="207">
        <f t="shared" si="31"/>
        <v>36</v>
      </c>
      <c r="AE199" s="207">
        <f t="shared" si="31"/>
        <v>36</v>
      </c>
      <c r="AF199" s="207">
        <f t="shared" si="31"/>
        <v>54</v>
      </c>
      <c r="AG199" s="207">
        <f t="shared" si="31"/>
        <v>54</v>
      </c>
      <c r="AH199" s="207">
        <f t="shared" si="31"/>
        <v>54</v>
      </c>
      <c r="AI199" s="207">
        <f t="shared" si="31"/>
        <v>54</v>
      </c>
      <c r="AJ199" s="207">
        <f t="shared" si="31"/>
        <v>36</v>
      </c>
      <c r="AK199" s="207">
        <f t="shared" si="31"/>
        <v>36</v>
      </c>
      <c r="AL199" s="207">
        <f t="shared" si="31"/>
        <v>54</v>
      </c>
      <c r="AM199" s="207">
        <f t="shared" si="31"/>
        <v>54</v>
      </c>
      <c r="AN199" s="207">
        <f t="shared" si="31"/>
        <v>54</v>
      </c>
      <c r="AO199" s="207">
        <f t="shared" si="31"/>
        <v>36</v>
      </c>
      <c r="AP199" s="207">
        <f t="shared" si="31"/>
        <v>51</v>
      </c>
      <c r="AQ199" s="207">
        <f t="shared" si="31"/>
        <v>54</v>
      </c>
      <c r="AR199" s="207">
        <f t="shared" si="31"/>
        <v>54</v>
      </c>
      <c r="AS199" s="207">
        <f t="shared" si="31"/>
        <v>47</v>
      </c>
      <c r="AT199" s="207">
        <f t="shared" si="31"/>
        <v>36</v>
      </c>
      <c r="AU199" s="207">
        <f t="shared" si="31"/>
        <v>54</v>
      </c>
      <c r="AV199" s="207">
        <v>0</v>
      </c>
      <c r="AW199" s="207">
        <f t="shared" si="31"/>
        <v>0</v>
      </c>
      <c r="AX199" s="207">
        <f t="shared" si="31"/>
        <v>0</v>
      </c>
      <c r="AY199" s="207">
        <f t="shared" si="31"/>
        <v>0</v>
      </c>
      <c r="AZ199" s="207">
        <f t="shared" si="31"/>
        <v>0</v>
      </c>
      <c r="BA199" s="207">
        <f t="shared" si="31"/>
        <v>0</v>
      </c>
      <c r="BB199" s="207">
        <f t="shared" si="31"/>
        <v>0</v>
      </c>
      <c r="BC199" s="207">
        <f t="shared" si="31"/>
        <v>0</v>
      </c>
      <c r="BD199" s="207">
        <f t="shared" si="31"/>
        <v>0</v>
      </c>
      <c r="BE199" s="207">
        <f t="shared" si="31"/>
        <v>0</v>
      </c>
      <c r="BF199" s="191">
        <f t="shared" si="26"/>
        <v>1970</v>
      </c>
    </row>
    <row r="202" ht="15.75">
      <c r="AN202" s="65">
        <f>3*36</f>
        <v>108</v>
      </c>
    </row>
    <row r="205" spans="1:3" ht="26.25">
      <c r="A205" s="253" t="s">
        <v>314</v>
      </c>
      <c r="B205" s="253"/>
      <c r="C205" s="253"/>
    </row>
    <row r="208" spans="1:58" ht="99.75">
      <c r="A208" s="254" t="s">
        <v>156</v>
      </c>
      <c r="B208" s="254" t="s">
        <v>0</v>
      </c>
      <c r="C208" s="254" t="s">
        <v>157</v>
      </c>
      <c r="D208" s="255" t="s">
        <v>158</v>
      </c>
      <c r="E208" s="184" t="s">
        <v>317</v>
      </c>
      <c r="F208" s="251" t="s">
        <v>159</v>
      </c>
      <c r="G208" s="251"/>
      <c r="H208" s="251"/>
      <c r="I208" s="184" t="s">
        <v>318</v>
      </c>
      <c r="J208" s="251" t="s">
        <v>160</v>
      </c>
      <c r="K208" s="251"/>
      <c r="L208" s="251"/>
      <c r="M208" s="251"/>
      <c r="N208" s="184" t="s">
        <v>319</v>
      </c>
      <c r="O208" s="251" t="s">
        <v>161</v>
      </c>
      <c r="P208" s="251"/>
      <c r="Q208" s="251"/>
      <c r="R208" s="184" t="s">
        <v>320</v>
      </c>
      <c r="S208" s="251" t="s">
        <v>162</v>
      </c>
      <c r="T208" s="251"/>
      <c r="U208" s="251"/>
      <c r="V208" s="184" t="s">
        <v>321</v>
      </c>
      <c r="W208" s="251" t="s">
        <v>163</v>
      </c>
      <c r="X208" s="251"/>
      <c r="Y208" s="251"/>
      <c r="Z208" s="251"/>
      <c r="AA208" s="184" t="s">
        <v>322</v>
      </c>
      <c r="AB208" s="251" t="s">
        <v>164</v>
      </c>
      <c r="AC208" s="251"/>
      <c r="AD208" s="251"/>
      <c r="AE208" s="184" t="s">
        <v>323</v>
      </c>
      <c r="AF208" s="251" t="s">
        <v>165</v>
      </c>
      <c r="AG208" s="251"/>
      <c r="AH208" s="251"/>
      <c r="AI208" s="184" t="s">
        <v>324</v>
      </c>
      <c r="AJ208" s="251" t="s">
        <v>166</v>
      </c>
      <c r="AK208" s="251"/>
      <c r="AL208" s="251"/>
      <c r="AM208" s="251"/>
      <c r="AN208" s="184" t="s">
        <v>325</v>
      </c>
      <c r="AO208" s="251" t="s">
        <v>167</v>
      </c>
      <c r="AP208" s="251"/>
      <c r="AQ208" s="251"/>
      <c r="AR208" s="184" t="s">
        <v>326</v>
      </c>
      <c r="AS208" s="251" t="s">
        <v>168</v>
      </c>
      <c r="AT208" s="251"/>
      <c r="AU208" s="251"/>
      <c r="AV208" s="184" t="s">
        <v>327</v>
      </c>
      <c r="AW208" s="251" t="s">
        <v>169</v>
      </c>
      <c r="AX208" s="251"/>
      <c r="AY208" s="251"/>
      <c r="AZ208" s="251"/>
      <c r="BA208" s="184" t="s">
        <v>328</v>
      </c>
      <c r="BB208" s="251" t="s">
        <v>170</v>
      </c>
      <c r="BC208" s="251"/>
      <c r="BD208" s="251"/>
      <c r="BE208" s="184" t="s">
        <v>329</v>
      </c>
      <c r="BF208" s="294" t="s">
        <v>186</v>
      </c>
    </row>
    <row r="209" spans="1:58" ht="35.25" customHeight="1">
      <c r="A209" s="254"/>
      <c r="B209" s="254"/>
      <c r="C209" s="254"/>
      <c r="D209" s="255"/>
      <c r="E209" s="256" t="s">
        <v>171</v>
      </c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6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  <c r="AM209" s="256"/>
      <c r="AN209" s="256"/>
      <c r="AO209" s="256"/>
      <c r="AP209" s="256"/>
      <c r="AQ209" s="256"/>
      <c r="AR209" s="256"/>
      <c r="AS209" s="256"/>
      <c r="AT209" s="256"/>
      <c r="AU209" s="256"/>
      <c r="AV209" s="256"/>
      <c r="AW209" s="256"/>
      <c r="AX209" s="256"/>
      <c r="AY209" s="256"/>
      <c r="AZ209" s="256"/>
      <c r="BA209" s="256"/>
      <c r="BB209" s="256"/>
      <c r="BC209" s="256"/>
      <c r="BD209" s="256"/>
      <c r="BE209" s="256"/>
      <c r="BF209" s="294"/>
    </row>
    <row r="210" spans="1:58" ht="17.25">
      <c r="A210" s="254"/>
      <c r="B210" s="254"/>
      <c r="C210" s="254"/>
      <c r="D210" s="255"/>
      <c r="E210" s="186">
        <v>36</v>
      </c>
      <c r="F210" s="186">
        <v>37</v>
      </c>
      <c r="G210" s="186">
        <v>38</v>
      </c>
      <c r="H210" s="186">
        <v>39</v>
      </c>
      <c r="I210" s="186">
        <v>40</v>
      </c>
      <c r="J210" s="186">
        <v>41</v>
      </c>
      <c r="K210" s="186">
        <v>42</v>
      </c>
      <c r="L210" s="186">
        <v>43</v>
      </c>
      <c r="M210" s="186">
        <v>44</v>
      </c>
      <c r="N210" s="186">
        <v>45</v>
      </c>
      <c r="O210" s="186">
        <v>46</v>
      </c>
      <c r="P210" s="186">
        <v>47</v>
      </c>
      <c r="Q210" s="186">
        <v>48</v>
      </c>
      <c r="R210" s="186">
        <v>49</v>
      </c>
      <c r="S210" s="186">
        <v>50</v>
      </c>
      <c r="T210" s="186">
        <v>51</v>
      </c>
      <c r="U210" s="186">
        <v>52</v>
      </c>
      <c r="V210" s="186">
        <v>53</v>
      </c>
      <c r="W210" s="186">
        <v>1</v>
      </c>
      <c r="X210" s="186">
        <v>2</v>
      </c>
      <c r="Y210" s="186">
        <v>3</v>
      </c>
      <c r="Z210" s="186">
        <v>4</v>
      </c>
      <c r="AA210" s="186">
        <v>5</v>
      </c>
      <c r="AB210" s="186">
        <v>6</v>
      </c>
      <c r="AC210" s="186">
        <v>7</v>
      </c>
      <c r="AD210" s="186">
        <v>8</v>
      </c>
      <c r="AE210" s="186">
        <v>9</v>
      </c>
      <c r="AF210" s="186">
        <v>10</v>
      </c>
      <c r="AG210" s="186">
        <v>11</v>
      </c>
      <c r="AH210" s="186">
        <v>12</v>
      </c>
      <c r="AI210" s="186">
        <v>13</v>
      </c>
      <c r="AJ210" s="186">
        <v>14</v>
      </c>
      <c r="AK210" s="186">
        <v>15</v>
      </c>
      <c r="AL210" s="186">
        <v>16</v>
      </c>
      <c r="AM210" s="186">
        <v>17</v>
      </c>
      <c r="AN210" s="186">
        <v>18</v>
      </c>
      <c r="AO210" s="186">
        <v>19</v>
      </c>
      <c r="AP210" s="186">
        <v>20</v>
      </c>
      <c r="AQ210" s="186">
        <v>21</v>
      </c>
      <c r="AR210" s="186">
        <v>22</v>
      </c>
      <c r="AS210" s="186">
        <v>23</v>
      </c>
      <c r="AT210" s="186">
        <v>24</v>
      </c>
      <c r="AU210" s="186">
        <v>25</v>
      </c>
      <c r="AV210" s="186">
        <v>26</v>
      </c>
      <c r="AW210" s="186">
        <v>27</v>
      </c>
      <c r="AX210" s="186">
        <v>28</v>
      </c>
      <c r="AY210" s="186">
        <v>29</v>
      </c>
      <c r="AZ210" s="186">
        <v>30</v>
      </c>
      <c r="BA210" s="186">
        <v>31</v>
      </c>
      <c r="BB210" s="186">
        <v>32</v>
      </c>
      <c r="BC210" s="186">
        <v>33</v>
      </c>
      <c r="BD210" s="186">
        <v>34</v>
      </c>
      <c r="BE210" s="186">
        <v>35</v>
      </c>
      <c r="BF210" s="294"/>
    </row>
    <row r="211" spans="1:58" ht="15.75">
      <c r="A211" s="254"/>
      <c r="B211" s="254"/>
      <c r="C211" s="254"/>
      <c r="D211" s="255"/>
      <c r="E211" s="257" t="s">
        <v>185</v>
      </c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  <c r="W211" s="257"/>
      <c r="X211" s="257"/>
      <c r="Y211" s="257"/>
      <c r="Z211" s="257"/>
      <c r="AA211" s="257"/>
      <c r="AB211" s="257"/>
      <c r="AC211" s="257"/>
      <c r="AD211" s="257"/>
      <c r="AE211" s="257"/>
      <c r="AF211" s="257"/>
      <c r="AG211" s="257"/>
      <c r="AH211" s="257"/>
      <c r="AI211" s="257"/>
      <c r="AJ211" s="257"/>
      <c r="AK211" s="257"/>
      <c r="AL211" s="257"/>
      <c r="AM211" s="257"/>
      <c r="AN211" s="257"/>
      <c r="AO211" s="257"/>
      <c r="AP211" s="257"/>
      <c r="AQ211" s="257"/>
      <c r="AR211" s="257"/>
      <c r="AS211" s="257"/>
      <c r="AT211" s="257"/>
      <c r="AU211" s="257"/>
      <c r="AV211" s="257"/>
      <c r="AW211" s="257"/>
      <c r="AX211" s="257"/>
      <c r="AY211" s="257"/>
      <c r="AZ211" s="257"/>
      <c r="BA211" s="257"/>
      <c r="BB211" s="257"/>
      <c r="BC211" s="257"/>
      <c r="BD211" s="257"/>
      <c r="BE211" s="257"/>
      <c r="BF211" s="294"/>
    </row>
    <row r="212" spans="1:58" ht="22.5" customHeight="1">
      <c r="A212" s="254"/>
      <c r="B212" s="254"/>
      <c r="C212" s="254"/>
      <c r="D212" s="255"/>
      <c r="E212" s="186">
        <v>1</v>
      </c>
      <c r="F212" s="186">
        <v>2</v>
      </c>
      <c r="G212" s="186">
        <v>3</v>
      </c>
      <c r="H212" s="186">
        <v>4</v>
      </c>
      <c r="I212" s="186">
        <v>5</v>
      </c>
      <c r="J212" s="186">
        <v>6</v>
      </c>
      <c r="K212" s="186">
        <v>7</v>
      </c>
      <c r="L212" s="186">
        <v>8</v>
      </c>
      <c r="M212" s="186">
        <v>9</v>
      </c>
      <c r="N212" s="186">
        <v>10</v>
      </c>
      <c r="O212" s="186">
        <v>11</v>
      </c>
      <c r="P212" s="186">
        <v>12</v>
      </c>
      <c r="Q212" s="186">
        <v>13</v>
      </c>
      <c r="R212" s="186">
        <v>14</v>
      </c>
      <c r="S212" s="186">
        <v>15</v>
      </c>
      <c r="T212" s="186">
        <v>16</v>
      </c>
      <c r="U212" s="186">
        <v>17</v>
      </c>
      <c r="V212" s="186">
        <v>18</v>
      </c>
      <c r="W212" s="186">
        <v>19</v>
      </c>
      <c r="X212" s="186">
        <v>20</v>
      </c>
      <c r="Y212" s="186">
        <v>21</v>
      </c>
      <c r="Z212" s="186">
        <v>22</v>
      </c>
      <c r="AA212" s="186">
        <v>23</v>
      </c>
      <c r="AB212" s="186">
        <v>24</v>
      </c>
      <c r="AC212" s="186">
        <v>25</v>
      </c>
      <c r="AD212" s="186">
        <v>26</v>
      </c>
      <c r="AE212" s="186">
        <v>27</v>
      </c>
      <c r="AF212" s="186">
        <v>28</v>
      </c>
      <c r="AG212" s="186">
        <v>29</v>
      </c>
      <c r="AH212" s="186">
        <v>30</v>
      </c>
      <c r="AI212" s="186">
        <v>31</v>
      </c>
      <c r="AJ212" s="186">
        <v>32</v>
      </c>
      <c r="AK212" s="186">
        <v>33</v>
      </c>
      <c r="AL212" s="186">
        <v>34</v>
      </c>
      <c r="AM212" s="186">
        <v>35</v>
      </c>
      <c r="AN212" s="186">
        <v>36</v>
      </c>
      <c r="AO212" s="186">
        <v>37</v>
      </c>
      <c r="AP212" s="186">
        <v>0.38</v>
      </c>
      <c r="AQ212" s="186">
        <v>39</v>
      </c>
      <c r="AR212" s="186">
        <v>40</v>
      </c>
      <c r="AS212" s="186">
        <v>41</v>
      </c>
      <c r="AT212" s="186">
        <v>42</v>
      </c>
      <c r="AU212" s="186">
        <v>43</v>
      </c>
      <c r="AV212" s="186">
        <v>44</v>
      </c>
      <c r="AW212" s="186">
        <v>45</v>
      </c>
      <c r="AX212" s="186">
        <v>46</v>
      </c>
      <c r="AY212" s="186">
        <v>47</v>
      </c>
      <c r="AZ212" s="186">
        <v>48</v>
      </c>
      <c r="BA212" s="186">
        <v>49</v>
      </c>
      <c r="BB212" s="186">
        <v>50</v>
      </c>
      <c r="BC212" s="186">
        <v>51</v>
      </c>
      <c r="BD212" s="186">
        <v>52</v>
      </c>
      <c r="BE212" s="186">
        <v>53</v>
      </c>
      <c r="BF212" s="294"/>
    </row>
    <row r="213" spans="1:58" ht="15.75">
      <c r="A213" s="280" t="s">
        <v>316</v>
      </c>
      <c r="B213" s="283" t="s">
        <v>172</v>
      </c>
      <c r="C213" s="283" t="s">
        <v>19</v>
      </c>
      <c r="D213" s="187" t="s">
        <v>173</v>
      </c>
      <c r="E213" s="209">
        <f>E215+E237</f>
        <v>0</v>
      </c>
      <c r="F213" s="209">
        <f aca="true" t="shared" si="32" ref="F213:BF214">F215+F237</f>
        <v>0</v>
      </c>
      <c r="G213" s="209">
        <f t="shared" si="32"/>
        <v>0</v>
      </c>
      <c r="H213" s="209">
        <f t="shared" si="32"/>
        <v>0</v>
      </c>
      <c r="I213" s="209">
        <f t="shared" si="32"/>
        <v>0</v>
      </c>
      <c r="J213" s="209">
        <f t="shared" si="32"/>
        <v>0</v>
      </c>
      <c r="K213" s="209">
        <f t="shared" si="32"/>
        <v>0</v>
      </c>
      <c r="L213" s="209">
        <f t="shared" si="32"/>
        <v>0</v>
      </c>
      <c r="M213" s="209">
        <f t="shared" si="32"/>
        <v>0</v>
      </c>
      <c r="N213" s="209">
        <f t="shared" si="32"/>
        <v>0</v>
      </c>
      <c r="O213" s="209">
        <f t="shared" si="32"/>
        <v>0</v>
      </c>
      <c r="P213" s="209">
        <f t="shared" si="32"/>
        <v>0</v>
      </c>
      <c r="Q213" s="209">
        <f t="shared" si="32"/>
        <v>0</v>
      </c>
      <c r="R213" s="209">
        <f t="shared" si="32"/>
        <v>0</v>
      </c>
      <c r="S213" s="209">
        <f t="shared" si="32"/>
        <v>0</v>
      </c>
      <c r="T213" s="209">
        <f t="shared" si="32"/>
        <v>0</v>
      </c>
      <c r="U213" s="209">
        <f t="shared" si="32"/>
        <v>0</v>
      </c>
      <c r="V213" s="209">
        <f t="shared" si="32"/>
        <v>0</v>
      </c>
      <c r="W213" s="209">
        <f t="shared" si="32"/>
        <v>0</v>
      </c>
      <c r="X213" s="209">
        <f t="shared" si="32"/>
        <v>0</v>
      </c>
      <c r="Y213" s="209">
        <f t="shared" si="32"/>
        <v>0</v>
      </c>
      <c r="Z213" s="209">
        <f t="shared" si="32"/>
        <v>0</v>
      </c>
      <c r="AA213" s="209">
        <f t="shared" si="32"/>
        <v>0</v>
      </c>
      <c r="AB213" s="209">
        <f t="shared" si="32"/>
        <v>0</v>
      </c>
      <c r="AC213" s="209">
        <f t="shared" si="32"/>
        <v>0</v>
      </c>
      <c r="AD213" s="209">
        <f t="shared" si="32"/>
        <v>0</v>
      </c>
      <c r="AE213" s="209">
        <f t="shared" si="32"/>
        <v>0</v>
      </c>
      <c r="AF213" s="209">
        <f t="shared" si="32"/>
        <v>0</v>
      </c>
      <c r="AG213" s="209">
        <f t="shared" si="32"/>
        <v>0</v>
      </c>
      <c r="AH213" s="209">
        <f t="shared" si="32"/>
        <v>0</v>
      </c>
      <c r="AI213" s="209">
        <f t="shared" si="32"/>
        <v>0</v>
      </c>
      <c r="AJ213" s="209">
        <f t="shared" si="32"/>
        <v>0</v>
      </c>
      <c r="AK213" s="209">
        <f t="shared" si="32"/>
        <v>0</v>
      </c>
      <c r="AL213" s="209">
        <f t="shared" si="32"/>
        <v>0</v>
      </c>
      <c r="AM213" s="209">
        <f t="shared" si="32"/>
        <v>0</v>
      </c>
      <c r="AN213" s="209">
        <f t="shared" si="32"/>
        <v>0</v>
      </c>
      <c r="AO213" s="209">
        <f t="shared" si="32"/>
        <v>0</v>
      </c>
      <c r="AP213" s="209">
        <f t="shared" si="32"/>
        <v>0</v>
      </c>
      <c r="AQ213" s="209">
        <f t="shared" si="32"/>
        <v>0</v>
      </c>
      <c r="AR213" s="209">
        <f t="shared" si="32"/>
        <v>0</v>
      </c>
      <c r="AS213" s="209">
        <f t="shared" si="32"/>
        <v>0</v>
      </c>
      <c r="AT213" s="209">
        <f t="shared" si="32"/>
        <v>0</v>
      </c>
      <c r="AU213" s="209">
        <f t="shared" si="32"/>
        <v>0</v>
      </c>
      <c r="AV213" s="209">
        <f t="shared" si="32"/>
        <v>0</v>
      </c>
      <c r="AW213" s="209">
        <f t="shared" si="32"/>
        <v>0</v>
      </c>
      <c r="AX213" s="209">
        <f t="shared" si="32"/>
        <v>0</v>
      </c>
      <c r="AY213" s="209">
        <f t="shared" si="32"/>
        <v>0</v>
      </c>
      <c r="AZ213" s="209">
        <f t="shared" si="32"/>
        <v>0</v>
      </c>
      <c r="BA213" s="209">
        <f t="shared" si="32"/>
        <v>0</v>
      </c>
      <c r="BB213" s="209">
        <f t="shared" si="32"/>
        <v>0</v>
      </c>
      <c r="BC213" s="209">
        <f t="shared" si="32"/>
        <v>0</v>
      </c>
      <c r="BD213" s="209">
        <f t="shared" si="32"/>
        <v>0</v>
      </c>
      <c r="BE213" s="209">
        <f t="shared" si="32"/>
        <v>0</v>
      </c>
      <c r="BF213" s="209">
        <f t="shared" si="32"/>
        <v>0</v>
      </c>
    </row>
    <row r="214" spans="1:58" ht="15.75">
      <c r="A214" s="281"/>
      <c r="B214" s="283"/>
      <c r="C214" s="283"/>
      <c r="D214" s="187" t="s">
        <v>174</v>
      </c>
      <c r="E214" s="209">
        <f>E216+E238</f>
        <v>0</v>
      </c>
      <c r="F214" s="209">
        <f t="shared" si="32"/>
        <v>0</v>
      </c>
      <c r="G214" s="209">
        <f t="shared" si="32"/>
        <v>0</v>
      </c>
      <c r="H214" s="209">
        <f t="shared" si="32"/>
        <v>0</v>
      </c>
      <c r="I214" s="209">
        <f t="shared" si="32"/>
        <v>0</v>
      </c>
      <c r="J214" s="209">
        <f t="shared" si="32"/>
        <v>0</v>
      </c>
      <c r="K214" s="209">
        <f t="shared" si="32"/>
        <v>0</v>
      </c>
      <c r="L214" s="209">
        <f t="shared" si="32"/>
        <v>0</v>
      </c>
      <c r="M214" s="209">
        <f t="shared" si="32"/>
        <v>0</v>
      </c>
      <c r="N214" s="209">
        <f t="shared" si="32"/>
        <v>0</v>
      </c>
      <c r="O214" s="209">
        <f t="shared" si="32"/>
        <v>0</v>
      </c>
      <c r="P214" s="209">
        <f t="shared" si="32"/>
        <v>0</v>
      </c>
      <c r="Q214" s="209">
        <f t="shared" si="32"/>
        <v>0</v>
      </c>
      <c r="R214" s="209">
        <f t="shared" si="32"/>
        <v>0</v>
      </c>
      <c r="S214" s="209">
        <f t="shared" si="32"/>
        <v>0</v>
      </c>
      <c r="T214" s="209">
        <f t="shared" si="32"/>
        <v>0</v>
      </c>
      <c r="U214" s="209">
        <f t="shared" si="32"/>
        <v>0</v>
      </c>
      <c r="V214" s="209">
        <f t="shared" si="32"/>
        <v>0</v>
      </c>
      <c r="W214" s="209">
        <f t="shared" si="32"/>
        <v>0</v>
      </c>
      <c r="X214" s="209">
        <f t="shared" si="32"/>
        <v>0</v>
      </c>
      <c r="Y214" s="209">
        <f t="shared" si="32"/>
        <v>0</v>
      </c>
      <c r="Z214" s="209">
        <f t="shared" si="32"/>
        <v>0</v>
      </c>
      <c r="AA214" s="209">
        <f t="shared" si="32"/>
        <v>0</v>
      </c>
      <c r="AB214" s="209">
        <f t="shared" si="32"/>
        <v>0</v>
      </c>
      <c r="AC214" s="209">
        <f t="shared" si="32"/>
        <v>0</v>
      </c>
      <c r="AD214" s="209">
        <f t="shared" si="32"/>
        <v>0</v>
      </c>
      <c r="AE214" s="209">
        <f t="shared" si="32"/>
        <v>0</v>
      </c>
      <c r="AF214" s="209">
        <f t="shared" si="32"/>
        <v>0</v>
      </c>
      <c r="AG214" s="209">
        <f t="shared" si="32"/>
        <v>0</v>
      </c>
      <c r="AH214" s="209">
        <f t="shared" si="32"/>
        <v>0</v>
      </c>
      <c r="AI214" s="209">
        <f t="shared" si="32"/>
        <v>0</v>
      </c>
      <c r="AJ214" s="209">
        <f t="shared" si="32"/>
        <v>0</v>
      </c>
      <c r="AK214" s="209">
        <f t="shared" si="32"/>
        <v>0</v>
      </c>
      <c r="AL214" s="209">
        <f t="shared" si="32"/>
        <v>0</v>
      </c>
      <c r="AM214" s="209">
        <f t="shared" si="32"/>
        <v>0</v>
      </c>
      <c r="AN214" s="209">
        <f t="shared" si="32"/>
        <v>0</v>
      </c>
      <c r="AO214" s="209">
        <f t="shared" si="32"/>
        <v>0</v>
      </c>
      <c r="AP214" s="209">
        <f t="shared" si="32"/>
        <v>0</v>
      </c>
      <c r="AQ214" s="209">
        <f t="shared" si="32"/>
        <v>0</v>
      </c>
      <c r="AR214" s="209">
        <f t="shared" si="32"/>
        <v>0</v>
      </c>
      <c r="AS214" s="209">
        <f t="shared" si="32"/>
        <v>0</v>
      </c>
      <c r="AT214" s="209">
        <f t="shared" si="32"/>
        <v>0</v>
      </c>
      <c r="AU214" s="209">
        <f t="shared" si="32"/>
        <v>0</v>
      </c>
      <c r="AV214" s="209">
        <f t="shared" si="32"/>
        <v>0</v>
      </c>
      <c r="AW214" s="209">
        <f t="shared" si="32"/>
        <v>0</v>
      </c>
      <c r="AX214" s="209">
        <f t="shared" si="32"/>
        <v>0</v>
      </c>
      <c r="AY214" s="209">
        <f t="shared" si="32"/>
        <v>0</v>
      </c>
      <c r="AZ214" s="209">
        <f t="shared" si="32"/>
        <v>0</v>
      </c>
      <c r="BA214" s="209">
        <f t="shared" si="32"/>
        <v>0</v>
      </c>
      <c r="BB214" s="209">
        <f t="shared" si="32"/>
        <v>0</v>
      </c>
      <c r="BC214" s="209">
        <f t="shared" si="32"/>
        <v>0</v>
      </c>
      <c r="BD214" s="209">
        <f t="shared" si="32"/>
        <v>0</v>
      </c>
      <c r="BE214" s="209">
        <f t="shared" si="32"/>
        <v>0</v>
      </c>
      <c r="BF214" s="209">
        <f t="shared" si="32"/>
        <v>0</v>
      </c>
    </row>
    <row r="215" spans="1:58" ht="15.75">
      <c r="A215" s="281"/>
      <c r="B215" s="206" t="s">
        <v>20</v>
      </c>
      <c r="C215" s="206" t="s">
        <v>21</v>
      </c>
      <c r="D215" s="187" t="s">
        <v>173</v>
      </c>
      <c r="E215" s="209">
        <f>E217+E219+E221+E223+E225+E227+E229+E231+E233+E235</f>
        <v>0</v>
      </c>
      <c r="F215" s="209">
        <f aca="true" t="shared" si="33" ref="F215:BF216">F217+F219+F221+F223+F225+F227+F229+F231+F233+F235</f>
        <v>0</v>
      </c>
      <c r="G215" s="209">
        <f t="shared" si="33"/>
        <v>0</v>
      </c>
      <c r="H215" s="209">
        <f t="shared" si="33"/>
        <v>0</v>
      </c>
      <c r="I215" s="209">
        <f t="shared" si="33"/>
        <v>0</v>
      </c>
      <c r="J215" s="209">
        <f t="shared" si="33"/>
        <v>0</v>
      </c>
      <c r="K215" s="209">
        <f t="shared" si="33"/>
        <v>0</v>
      </c>
      <c r="L215" s="209">
        <f t="shared" si="33"/>
        <v>0</v>
      </c>
      <c r="M215" s="209">
        <f t="shared" si="33"/>
        <v>0</v>
      </c>
      <c r="N215" s="209">
        <f t="shared" si="33"/>
        <v>0</v>
      </c>
      <c r="O215" s="209">
        <f t="shared" si="33"/>
        <v>0</v>
      </c>
      <c r="P215" s="209">
        <f t="shared" si="33"/>
        <v>0</v>
      </c>
      <c r="Q215" s="209">
        <f t="shared" si="33"/>
        <v>0</v>
      </c>
      <c r="R215" s="209">
        <f t="shared" si="33"/>
        <v>0</v>
      </c>
      <c r="S215" s="209">
        <f t="shared" si="33"/>
        <v>0</v>
      </c>
      <c r="T215" s="209">
        <f t="shared" si="33"/>
        <v>0</v>
      </c>
      <c r="U215" s="209">
        <f t="shared" si="33"/>
        <v>0</v>
      </c>
      <c r="V215" s="209">
        <f t="shared" si="33"/>
        <v>0</v>
      </c>
      <c r="W215" s="209">
        <f t="shared" si="33"/>
        <v>0</v>
      </c>
      <c r="X215" s="209">
        <f t="shared" si="33"/>
        <v>0</v>
      </c>
      <c r="Y215" s="209">
        <f t="shared" si="33"/>
        <v>0</v>
      </c>
      <c r="Z215" s="209">
        <f t="shared" si="33"/>
        <v>0</v>
      </c>
      <c r="AA215" s="209">
        <f t="shared" si="33"/>
        <v>0</v>
      </c>
      <c r="AB215" s="209">
        <f t="shared" si="33"/>
        <v>0</v>
      </c>
      <c r="AC215" s="209">
        <f t="shared" si="33"/>
        <v>0</v>
      </c>
      <c r="AD215" s="209">
        <f t="shared" si="33"/>
        <v>0</v>
      </c>
      <c r="AE215" s="209">
        <f t="shared" si="33"/>
        <v>0</v>
      </c>
      <c r="AF215" s="209">
        <f t="shared" si="33"/>
        <v>0</v>
      </c>
      <c r="AG215" s="209">
        <f t="shared" si="33"/>
        <v>0</v>
      </c>
      <c r="AH215" s="209">
        <f t="shared" si="33"/>
        <v>0</v>
      </c>
      <c r="AI215" s="209">
        <f t="shared" si="33"/>
        <v>0</v>
      </c>
      <c r="AJ215" s="209">
        <f t="shared" si="33"/>
        <v>0</v>
      </c>
      <c r="AK215" s="209">
        <f t="shared" si="33"/>
        <v>0</v>
      </c>
      <c r="AL215" s="209">
        <f t="shared" si="33"/>
        <v>0</v>
      </c>
      <c r="AM215" s="209">
        <f t="shared" si="33"/>
        <v>0</v>
      </c>
      <c r="AN215" s="209">
        <f t="shared" si="33"/>
        <v>0</v>
      </c>
      <c r="AO215" s="209">
        <f t="shared" si="33"/>
        <v>0</v>
      </c>
      <c r="AP215" s="209">
        <f t="shared" si="33"/>
        <v>0</v>
      </c>
      <c r="AQ215" s="209">
        <f t="shared" si="33"/>
        <v>0</v>
      </c>
      <c r="AR215" s="209">
        <f t="shared" si="33"/>
        <v>0</v>
      </c>
      <c r="AS215" s="209">
        <f t="shared" si="33"/>
        <v>0</v>
      </c>
      <c r="AT215" s="209">
        <f t="shared" si="33"/>
        <v>0</v>
      </c>
      <c r="AU215" s="209">
        <f t="shared" si="33"/>
        <v>0</v>
      </c>
      <c r="AV215" s="209">
        <f t="shared" si="33"/>
        <v>0</v>
      </c>
      <c r="AW215" s="209">
        <f t="shared" si="33"/>
        <v>0</v>
      </c>
      <c r="AX215" s="209">
        <f t="shared" si="33"/>
        <v>0</v>
      </c>
      <c r="AY215" s="209">
        <f t="shared" si="33"/>
        <v>0</v>
      </c>
      <c r="AZ215" s="209">
        <f t="shared" si="33"/>
        <v>0</v>
      </c>
      <c r="BA215" s="209">
        <f t="shared" si="33"/>
        <v>0</v>
      </c>
      <c r="BB215" s="209">
        <f t="shared" si="33"/>
        <v>0</v>
      </c>
      <c r="BC215" s="209">
        <f t="shared" si="33"/>
        <v>0</v>
      </c>
      <c r="BD215" s="209">
        <f t="shared" si="33"/>
        <v>0</v>
      </c>
      <c r="BE215" s="209">
        <f t="shared" si="33"/>
        <v>0</v>
      </c>
      <c r="BF215" s="209">
        <f t="shared" si="33"/>
        <v>0</v>
      </c>
    </row>
    <row r="216" spans="1:58" ht="15.75">
      <c r="A216" s="281"/>
      <c r="B216" s="206"/>
      <c r="C216" s="206"/>
      <c r="D216" s="187" t="s">
        <v>174</v>
      </c>
      <c r="E216" s="209">
        <f>E218+E220+E222+E224+E226+E228+E230+E232+E234+E236</f>
        <v>0</v>
      </c>
      <c r="F216" s="209">
        <f t="shared" si="33"/>
        <v>0</v>
      </c>
      <c r="G216" s="209">
        <f t="shared" si="33"/>
        <v>0</v>
      </c>
      <c r="H216" s="209">
        <f t="shared" si="33"/>
        <v>0</v>
      </c>
      <c r="I216" s="209">
        <f t="shared" si="33"/>
        <v>0</v>
      </c>
      <c r="J216" s="209">
        <f t="shared" si="33"/>
        <v>0</v>
      </c>
      <c r="K216" s="209">
        <f t="shared" si="33"/>
        <v>0</v>
      </c>
      <c r="L216" s="209">
        <f t="shared" si="33"/>
        <v>0</v>
      </c>
      <c r="M216" s="209">
        <f t="shared" si="33"/>
        <v>0</v>
      </c>
      <c r="N216" s="209">
        <f t="shared" si="33"/>
        <v>0</v>
      </c>
      <c r="O216" s="209">
        <f t="shared" si="33"/>
        <v>0</v>
      </c>
      <c r="P216" s="209">
        <f t="shared" si="33"/>
        <v>0</v>
      </c>
      <c r="Q216" s="209">
        <f t="shared" si="33"/>
        <v>0</v>
      </c>
      <c r="R216" s="209">
        <f t="shared" si="33"/>
        <v>0</v>
      </c>
      <c r="S216" s="209">
        <f t="shared" si="33"/>
        <v>0</v>
      </c>
      <c r="T216" s="209">
        <f t="shared" si="33"/>
        <v>0</v>
      </c>
      <c r="U216" s="209">
        <f t="shared" si="33"/>
        <v>0</v>
      </c>
      <c r="V216" s="209">
        <f t="shared" si="33"/>
        <v>0</v>
      </c>
      <c r="W216" s="209">
        <f t="shared" si="33"/>
        <v>0</v>
      </c>
      <c r="X216" s="209">
        <f t="shared" si="33"/>
        <v>0</v>
      </c>
      <c r="Y216" s="209">
        <f t="shared" si="33"/>
        <v>0</v>
      </c>
      <c r="Z216" s="209">
        <f t="shared" si="33"/>
        <v>0</v>
      </c>
      <c r="AA216" s="209">
        <f t="shared" si="33"/>
        <v>0</v>
      </c>
      <c r="AB216" s="209">
        <f t="shared" si="33"/>
        <v>0</v>
      </c>
      <c r="AC216" s="209">
        <f t="shared" si="33"/>
        <v>0</v>
      </c>
      <c r="AD216" s="209">
        <f t="shared" si="33"/>
        <v>0</v>
      </c>
      <c r="AE216" s="209">
        <f t="shared" si="33"/>
        <v>0</v>
      </c>
      <c r="AF216" s="209">
        <f t="shared" si="33"/>
        <v>0</v>
      </c>
      <c r="AG216" s="209">
        <f t="shared" si="33"/>
        <v>0</v>
      </c>
      <c r="AH216" s="209">
        <f t="shared" si="33"/>
        <v>0</v>
      </c>
      <c r="AI216" s="209">
        <f t="shared" si="33"/>
        <v>0</v>
      </c>
      <c r="AJ216" s="209">
        <f t="shared" si="33"/>
        <v>0</v>
      </c>
      <c r="AK216" s="209">
        <f t="shared" si="33"/>
        <v>0</v>
      </c>
      <c r="AL216" s="209">
        <f t="shared" si="33"/>
        <v>0</v>
      </c>
      <c r="AM216" s="209">
        <f t="shared" si="33"/>
        <v>0</v>
      </c>
      <c r="AN216" s="209">
        <f t="shared" si="33"/>
        <v>0</v>
      </c>
      <c r="AO216" s="209">
        <f t="shared" si="33"/>
        <v>0</v>
      </c>
      <c r="AP216" s="209">
        <f t="shared" si="33"/>
        <v>0</v>
      </c>
      <c r="AQ216" s="209">
        <f t="shared" si="33"/>
        <v>0</v>
      </c>
      <c r="AR216" s="209">
        <f t="shared" si="33"/>
        <v>0</v>
      </c>
      <c r="AS216" s="209">
        <f t="shared" si="33"/>
        <v>0</v>
      </c>
      <c r="AT216" s="209">
        <f t="shared" si="33"/>
        <v>0</v>
      </c>
      <c r="AU216" s="209">
        <f t="shared" si="33"/>
        <v>0</v>
      </c>
      <c r="AV216" s="209">
        <f t="shared" si="33"/>
        <v>0</v>
      </c>
      <c r="AW216" s="209">
        <f t="shared" si="33"/>
        <v>0</v>
      </c>
      <c r="AX216" s="209">
        <f t="shared" si="33"/>
        <v>0</v>
      </c>
      <c r="AY216" s="209">
        <f t="shared" si="33"/>
        <v>0</v>
      </c>
      <c r="AZ216" s="209">
        <f t="shared" si="33"/>
        <v>0</v>
      </c>
      <c r="BA216" s="209">
        <f t="shared" si="33"/>
        <v>0</v>
      </c>
      <c r="BB216" s="209">
        <f t="shared" si="33"/>
        <v>0</v>
      </c>
      <c r="BC216" s="209">
        <f t="shared" si="33"/>
        <v>0</v>
      </c>
      <c r="BD216" s="209">
        <f t="shared" si="33"/>
        <v>0</v>
      </c>
      <c r="BE216" s="209">
        <f t="shared" si="33"/>
        <v>0</v>
      </c>
      <c r="BF216" s="209">
        <f t="shared" si="33"/>
        <v>0</v>
      </c>
    </row>
    <row r="217" spans="1:58" ht="15.75">
      <c r="A217" s="281"/>
      <c r="B217" s="261" t="s">
        <v>175</v>
      </c>
      <c r="C217" s="261" t="str">
        <f>C84</f>
        <v>Русский язык</v>
      </c>
      <c r="D217" s="187" t="s">
        <v>173</v>
      </c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>
        <v>0</v>
      </c>
      <c r="X217" s="209">
        <v>0</v>
      </c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  <c r="AU217" s="209"/>
      <c r="AV217" s="209"/>
      <c r="AW217" s="209">
        <v>0</v>
      </c>
      <c r="AX217" s="209">
        <v>0</v>
      </c>
      <c r="AY217" s="209">
        <v>0</v>
      </c>
      <c r="AZ217" s="209">
        <v>0</v>
      </c>
      <c r="BA217" s="209">
        <v>0</v>
      </c>
      <c r="BB217" s="209">
        <v>0</v>
      </c>
      <c r="BC217" s="209">
        <v>0</v>
      </c>
      <c r="BD217" s="209">
        <v>0</v>
      </c>
      <c r="BE217" s="209">
        <v>0</v>
      </c>
      <c r="BF217" s="189">
        <f aca="true" t="shared" si="34" ref="BF217:BF234">SUM(E217:BE217)</f>
        <v>0</v>
      </c>
    </row>
    <row r="218" spans="1:58" ht="16.5" customHeight="1">
      <c r="A218" s="281"/>
      <c r="B218" s="262"/>
      <c r="C218" s="262"/>
      <c r="D218" s="192" t="s">
        <v>174</v>
      </c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209"/>
      <c r="W218" s="209">
        <v>0</v>
      </c>
      <c r="X218" s="209">
        <v>0</v>
      </c>
      <c r="Y218" s="191"/>
      <c r="Z218" s="191"/>
      <c r="AA218" s="191"/>
      <c r="AB218" s="191"/>
      <c r="AC218" s="191"/>
      <c r="AD218" s="191"/>
      <c r="AE218" s="191"/>
      <c r="AF218" s="191"/>
      <c r="AG218" s="191"/>
      <c r="AH218" s="191"/>
      <c r="AI218" s="191"/>
      <c r="AJ218" s="191"/>
      <c r="AK218" s="191"/>
      <c r="AL218" s="191"/>
      <c r="AM218" s="191"/>
      <c r="AN218" s="191"/>
      <c r="AO218" s="191"/>
      <c r="AP218" s="191"/>
      <c r="AQ218" s="191"/>
      <c r="AR218" s="194"/>
      <c r="AS218" s="191"/>
      <c r="AT218" s="191"/>
      <c r="AU218" s="191"/>
      <c r="AV218" s="209"/>
      <c r="AW218" s="209">
        <v>0</v>
      </c>
      <c r="AX218" s="209">
        <v>0</v>
      </c>
      <c r="AY218" s="209">
        <v>0</v>
      </c>
      <c r="AZ218" s="209">
        <v>0</v>
      </c>
      <c r="BA218" s="209">
        <v>0</v>
      </c>
      <c r="BB218" s="209">
        <v>0</v>
      </c>
      <c r="BC218" s="209">
        <v>0</v>
      </c>
      <c r="BD218" s="209">
        <v>0</v>
      </c>
      <c r="BE218" s="209">
        <v>0</v>
      </c>
      <c r="BF218" s="191">
        <f t="shared" si="34"/>
        <v>0</v>
      </c>
    </row>
    <row r="219" spans="1:58" ht="16.5" customHeight="1">
      <c r="A219" s="281"/>
      <c r="B219" s="261" t="s">
        <v>188</v>
      </c>
      <c r="C219" s="261" t="str">
        <f>C86</f>
        <v>Литература</v>
      </c>
      <c r="D219" s="187" t="s">
        <v>173</v>
      </c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>
        <v>0</v>
      </c>
      <c r="X219" s="209">
        <v>0</v>
      </c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8"/>
      <c r="AS219" s="209"/>
      <c r="AT219" s="209"/>
      <c r="AU219" s="209"/>
      <c r="AV219" s="209"/>
      <c r="AW219" s="209">
        <v>0</v>
      </c>
      <c r="AX219" s="209">
        <v>0</v>
      </c>
      <c r="AY219" s="209">
        <v>0</v>
      </c>
      <c r="AZ219" s="209">
        <v>0</v>
      </c>
      <c r="BA219" s="209">
        <v>0</v>
      </c>
      <c r="BB219" s="209">
        <v>0</v>
      </c>
      <c r="BC219" s="209">
        <v>0</v>
      </c>
      <c r="BD219" s="209">
        <v>0</v>
      </c>
      <c r="BE219" s="209">
        <v>0</v>
      </c>
      <c r="BF219" s="189">
        <f t="shared" si="34"/>
        <v>0</v>
      </c>
    </row>
    <row r="220" spans="1:58" ht="17.25" customHeight="1">
      <c r="A220" s="281"/>
      <c r="B220" s="262"/>
      <c r="C220" s="262"/>
      <c r="D220" s="192" t="s">
        <v>174</v>
      </c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209"/>
      <c r="W220" s="209">
        <v>0</v>
      </c>
      <c r="X220" s="209">
        <v>0</v>
      </c>
      <c r="Y220" s="191"/>
      <c r="Z220" s="191"/>
      <c r="AA220" s="191"/>
      <c r="AB220" s="191"/>
      <c r="AC220" s="191"/>
      <c r="AD220" s="191"/>
      <c r="AE220" s="191"/>
      <c r="AF220" s="191"/>
      <c r="AG220" s="191"/>
      <c r="AH220" s="191"/>
      <c r="AI220" s="191"/>
      <c r="AJ220" s="191"/>
      <c r="AK220" s="191"/>
      <c r="AL220" s="191"/>
      <c r="AM220" s="191"/>
      <c r="AN220" s="191"/>
      <c r="AO220" s="191"/>
      <c r="AP220" s="191"/>
      <c r="AQ220" s="191"/>
      <c r="AR220" s="194"/>
      <c r="AS220" s="191"/>
      <c r="AT220" s="191"/>
      <c r="AU220" s="209"/>
      <c r="AV220" s="209"/>
      <c r="AW220" s="209">
        <v>0</v>
      </c>
      <c r="AX220" s="209">
        <v>0</v>
      </c>
      <c r="AY220" s="209">
        <v>0</v>
      </c>
      <c r="AZ220" s="209">
        <v>0</v>
      </c>
      <c r="BA220" s="209">
        <v>0</v>
      </c>
      <c r="BB220" s="209">
        <v>0</v>
      </c>
      <c r="BC220" s="209">
        <v>0</v>
      </c>
      <c r="BD220" s="209">
        <v>0</v>
      </c>
      <c r="BE220" s="209">
        <v>0</v>
      </c>
      <c r="BF220" s="191">
        <f t="shared" si="34"/>
        <v>0</v>
      </c>
    </row>
    <row r="221" spans="1:58" ht="16.5" customHeight="1">
      <c r="A221" s="281"/>
      <c r="B221" s="261" t="s">
        <v>189</v>
      </c>
      <c r="C221" s="261" t="str">
        <f>C88</f>
        <v>Иностранный язык (английский язык)</v>
      </c>
      <c r="D221" s="187" t="s">
        <v>173</v>
      </c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>
        <v>0</v>
      </c>
      <c r="X221" s="209">
        <v>0</v>
      </c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8"/>
      <c r="AS221" s="209"/>
      <c r="AT221" s="209"/>
      <c r="AU221" s="209"/>
      <c r="AV221" s="209"/>
      <c r="AW221" s="209">
        <v>0</v>
      </c>
      <c r="AX221" s="209">
        <v>0</v>
      </c>
      <c r="AY221" s="209">
        <v>0</v>
      </c>
      <c r="AZ221" s="209">
        <v>0</v>
      </c>
      <c r="BA221" s="209">
        <v>0</v>
      </c>
      <c r="BB221" s="209">
        <v>0</v>
      </c>
      <c r="BC221" s="209">
        <v>0</v>
      </c>
      <c r="BD221" s="209">
        <v>0</v>
      </c>
      <c r="BE221" s="209">
        <v>0</v>
      </c>
      <c r="BF221" s="189">
        <f t="shared" si="34"/>
        <v>0</v>
      </c>
    </row>
    <row r="222" spans="1:59" ht="14.25" customHeight="1">
      <c r="A222" s="281"/>
      <c r="B222" s="262"/>
      <c r="C222" s="262"/>
      <c r="D222" s="192" t="s">
        <v>174</v>
      </c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209"/>
      <c r="W222" s="209">
        <v>0</v>
      </c>
      <c r="X222" s="209">
        <v>0</v>
      </c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4"/>
      <c r="AS222" s="191"/>
      <c r="AT222" s="191"/>
      <c r="AU222" s="209"/>
      <c r="AV222" s="209"/>
      <c r="AW222" s="209">
        <v>0</v>
      </c>
      <c r="AX222" s="209">
        <v>0</v>
      </c>
      <c r="AY222" s="209">
        <v>0</v>
      </c>
      <c r="AZ222" s="209">
        <v>0</v>
      </c>
      <c r="BA222" s="209">
        <v>0</v>
      </c>
      <c r="BB222" s="209">
        <v>0</v>
      </c>
      <c r="BC222" s="209">
        <v>0</v>
      </c>
      <c r="BD222" s="209">
        <v>0</v>
      </c>
      <c r="BE222" s="209">
        <v>0</v>
      </c>
      <c r="BF222" s="191">
        <f t="shared" si="34"/>
        <v>0</v>
      </c>
      <c r="BG222" s="65">
        <v>1</v>
      </c>
    </row>
    <row r="223" spans="1:58" ht="16.5" customHeight="1">
      <c r="A223" s="281"/>
      <c r="B223" s="261" t="s">
        <v>190</v>
      </c>
      <c r="C223" s="261" t="str">
        <f>C90</f>
        <v>История</v>
      </c>
      <c r="D223" s="187" t="s">
        <v>173</v>
      </c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>
        <v>0</v>
      </c>
      <c r="X223" s="209">
        <v>0</v>
      </c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8"/>
      <c r="AS223" s="209"/>
      <c r="AT223" s="209"/>
      <c r="AU223" s="209"/>
      <c r="AV223" s="209"/>
      <c r="AW223" s="209">
        <v>0</v>
      </c>
      <c r="AX223" s="209">
        <v>0</v>
      </c>
      <c r="AY223" s="209">
        <v>0</v>
      </c>
      <c r="AZ223" s="209">
        <v>0</v>
      </c>
      <c r="BA223" s="209">
        <v>0</v>
      </c>
      <c r="BB223" s="209">
        <v>0</v>
      </c>
      <c r="BC223" s="209">
        <v>0</v>
      </c>
      <c r="BD223" s="209">
        <v>0</v>
      </c>
      <c r="BE223" s="209">
        <v>0</v>
      </c>
      <c r="BF223" s="189">
        <f t="shared" si="34"/>
        <v>0</v>
      </c>
    </row>
    <row r="224" spans="1:58" ht="23.25" customHeight="1">
      <c r="A224" s="281"/>
      <c r="B224" s="262"/>
      <c r="C224" s="262"/>
      <c r="D224" s="192" t="s">
        <v>174</v>
      </c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209"/>
      <c r="W224" s="209">
        <v>0</v>
      </c>
      <c r="X224" s="209">
        <v>0</v>
      </c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4"/>
      <c r="AS224" s="191"/>
      <c r="AT224" s="191"/>
      <c r="AU224" s="209"/>
      <c r="AV224" s="209"/>
      <c r="AW224" s="209">
        <v>0</v>
      </c>
      <c r="AX224" s="209">
        <v>0</v>
      </c>
      <c r="AY224" s="209">
        <v>0</v>
      </c>
      <c r="AZ224" s="209">
        <v>0</v>
      </c>
      <c r="BA224" s="209">
        <v>0</v>
      </c>
      <c r="BB224" s="209">
        <v>0</v>
      </c>
      <c r="BC224" s="209">
        <v>0</v>
      </c>
      <c r="BD224" s="209">
        <v>0</v>
      </c>
      <c r="BE224" s="209">
        <v>0</v>
      </c>
      <c r="BF224" s="191">
        <f t="shared" si="34"/>
        <v>0</v>
      </c>
    </row>
    <row r="225" spans="1:58" ht="16.5" customHeight="1">
      <c r="A225" s="281"/>
      <c r="B225" s="261" t="s">
        <v>191</v>
      </c>
      <c r="C225" s="261" t="str">
        <f>C92</f>
        <v>Обществознания (включая экономику права)</v>
      </c>
      <c r="D225" s="187" t="s">
        <v>173</v>
      </c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>
        <v>0</v>
      </c>
      <c r="X225" s="209">
        <v>0</v>
      </c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8"/>
      <c r="AS225" s="209"/>
      <c r="AT225" s="209"/>
      <c r="AU225" s="209"/>
      <c r="AV225" s="209"/>
      <c r="AW225" s="209">
        <v>0</v>
      </c>
      <c r="AX225" s="209">
        <v>0</v>
      </c>
      <c r="AY225" s="209">
        <v>0</v>
      </c>
      <c r="AZ225" s="209">
        <v>0</v>
      </c>
      <c r="BA225" s="209">
        <v>0</v>
      </c>
      <c r="BB225" s="209">
        <v>0</v>
      </c>
      <c r="BC225" s="209">
        <v>0</v>
      </c>
      <c r="BD225" s="209">
        <v>0</v>
      </c>
      <c r="BE225" s="209">
        <v>0</v>
      </c>
      <c r="BF225" s="189">
        <f t="shared" si="34"/>
        <v>0</v>
      </c>
    </row>
    <row r="226" spans="1:58" ht="26.25" customHeight="1">
      <c r="A226" s="281"/>
      <c r="B226" s="262"/>
      <c r="C226" s="262"/>
      <c r="D226" s="192" t="s">
        <v>174</v>
      </c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209"/>
      <c r="W226" s="209">
        <v>0</v>
      </c>
      <c r="X226" s="209">
        <v>0</v>
      </c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4"/>
      <c r="AS226" s="191"/>
      <c r="AT226" s="191"/>
      <c r="AU226" s="209"/>
      <c r="AV226" s="209"/>
      <c r="AW226" s="209">
        <v>0</v>
      </c>
      <c r="AX226" s="209">
        <v>0</v>
      </c>
      <c r="AY226" s="209">
        <v>0</v>
      </c>
      <c r="AZ226" s="209">
        <v>0</v>
      </c>
      <c r="BA226" s="209">
        <v>0</v>
      </c>
      <c r="BB226" s="209">
        <v>0</v>
      </c>
      <c r="BC226" s="209">
        <v>0</v>
      </c>
      <c r="BD226" s="209">
        <v>0</v>
      </c>
      <c r="BE226" s="209">
        <v>0</v>
      </c>
      <c r="BF226" s="191">
        <f t="shared" si="34"/>
        <v>0</v>
      </c>
    </row>
    <row r="227" spans="1:58" ht="15.75">
      <c r="A227" s="281"/>
      <c r="B227" s="261" t="s">
        <v>192</v>
      </c>
      <c r="C227" s="261" t="str">
        <f>C94</f>
        <v>Математика</v>
      </c>
      <c r="D227" s="187" t="s">
        <v>173</v>
      </c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>
        <v>0</v>
      </c>
      <c r="X227" s="209">
        <v>0</v>
      </c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8"/>
      <c r="AS227" s="209"/>
      <c r="AT227" s="209"/>
      <c r="AU227" s="209"/>
      <c r="AV227" s="209"/>
      <c r="AW227" s="209">
        <v>0</v>
      </c>
      <c r="AX227" s="209">
        <v>0</v>
      </c>
      <c r="AY227" s="209">
        <v>0</v>
      </c>
      <c r="AZ227" s="209">
        <v>0</v>
      </c>
      <c r="BA227" s="209">
        <v>0</v>
      </c>
      <c r="BB227" s="209">
        <v>0</v>
      </c>
      <c r="BC227" s="209">
        <v>0</v>
      </c>
      <c r="BD227" s="209">
        <v>0</v>
      </c>
      <c r="BE227" s="209">
        <v>0</v>
      </c>
      <c r="BF227" s="189">
        <f t="shared" si="34"/>
        <v>0</v>
      </c>
    </row>
    <row r="228" spans="1:58" ht="21" customHeight="1">
      <c r="A228" s="281"/>
      <c r="B228" s="262"/>
      <c r="C228" s="262"/>
      <c r="D228" s="192" t="s">
        <v>174</v>
      </c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89"/>
      <c r="V228" s="209"/>
      <c r="W228" s="209">
        <v>0</v>
      </c>
      <c r="X228" s="209">
        <v>0</v>
      </c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4"/>
      <c r="AS228" s="191"/>
      <c r="AT228" s="191"/>
      <c r="AU228" s="209"/>
      <c r="AV228" s="209"/>
      <c r="AW228" s="209">
        <v>0</v>
      </c>
      <c r="AX228" s="209">
        <v>0</v>
      </c>
      <c r="AY228" s="209">
        <v>0</v>
      </c>
      <c r="AZ228" s="209">
        <v>0</v>
      </c>
      <c r="BA228" s="209">
        <v>0</v>
      </c>
      <c r="BB228" s="209">
        <v>0</v>
      </c>
      <c r="BC228" s="209">
        <v>0</v>
      </c>
      <c r="BD228" s="209">
        <v>0</v>
      </c>
      <c r="BE228" s="209">
        <v>0</v>
      </c>
      <c r="BF228" s="191">
        <f t="shared" si="34"/>
        <v>0</v>
      </c>
    </row>
    <row r="229" spans="1:58" ht="16.5" customHeight="1">
      <c r="A229" s="281"/>
      <c r="B229" s="261" t="s">
        <v>193</v>
      </c>
      <c r="C229" s="261" t="str">
        <f>C96</f>
        <v>Информатика и ИКТ</v>
      </c>
      <c r="D229" s="187" t="s">
        <v>173</v>
      </c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>
        <v>0</v>
      </c>
      <c r="X229" s="209">
        <v>0</v>
      </c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8"/>
      <c r="AS229" s="209"/>
      <c r="AT229" s="209"/>
      <c r="AU229" s="209"/>
      <c r="AV229" s="209"/>
      <c r="AW229" s="209">
        <v>0</v>
      </c>
      <c r="AX229" s="209">
        <v>0</v>
      </c>
      <c r="AY229" s="209">
        <v>0</v>
      </c>
      <c r="AZ229" s="209">
        <v>0</v>
      </c>
      <c r="BA229" s="209">
        <v>0</v>
      </c>
      <c r="BB229" s="209">
        <v>0</v>
      </c>
      <c r="BC229" s="209">
        <v>0</v>
      </c>
      <c r="BD229" s="209">
        <v>0</v>
      </c>
      <c r="BE229" s="209">
        <v>0</v>
      </c>
      <c r="BF229" s="189">
        <f t="shared" si="34"/>
        <v>0</v>
      </c>
    </row>
    <row r="230" spans="1:58" ht="16.5" customHeight="1">
      <c r="A230" s="281"/>
      <c r="B230" s="262"/>
      <c r="C230" s="262"/>
      <c r="D230" s="192" t="s">
        <v>174</v>
      </c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  <c r="V230" s="209"/>
      <c r="W230" s="209">
        <v>0</v>
      </c>
      <c r="X230" s="209">
        <v>0</v>
      </c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1"/>
      <c r="AR230" s="194"/>
      <c r="AS230" s="191"/>
      <c r="AT230" s="191"/>
      <c r="AU230" s="209"/>
      <c r="AV230" s="209"/>
      <c r="AW230" s="209">
        <v>0</v>
      </c>
      <c r="AX230" s="209">
        <v>0</v>
      </c>
      <c r="AY230" s="209">
        <v>0</v>
      </c>
      <c r="AZ230" s="209">
        <v>0</v>
      </c>
      <c r="BA230" s="209">
        <v>0</v>
      </c>
      <c r="BB230" s="209">
        <v>0</v>
      </c>
      <c r="BC230" s="209">
        <v>0</v>
      </c>
      <c r="BD230" s="209">
        <v>0</v>
      </c>
      <c r="BE230" s="209">
        <v>0</v>
      </c>
      <c r="BF230" s="191">
        <f t="shared" si="34"/>
        <v>0</v>
      </c>
    </row>
    <row r="231" spans="1:58" ht="16.5" customHeight="1">
      <c r="A231" s="281"/>
      <c r="B231" s="261" t="s">
        <v>194</v>
      </c>
      <c r="C231" s="261" t="str">
        <f>C98</f>
        <v>Физическая культур</v>
      </c>
      <c r="D231" s="187" t="s">
        <v>173</v>
      </c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>
        <v>0</v>
      </c>
      <c r="X231" s="209">
        <v>0</v>
      </c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8"/>
      <c r="AS231" s="209"/>
      <c r="AT231" s="209"/>
      <c r="AU231" s="209"/>
      <c r="AV231" s="209"/>
      <c r="AW231" s="209">
        <v>0</v>
      </c>
      <c r="AX231" s="209">
        <v>0</v>
      </c>
      <c r="AY231" s="209">
        <v>0</v>
      </c>
      <c r="AZ231" s="209">
        <v>0</v>
      </c>
      <c r="BA231" s="209">
        <v>0</v>
      </c>
      <c r="BB231" s="209">
        <v>0</v>
      </c>
      <c r="BC231" s="209">
        <v>0</v>
      </c>
      <c r="BD231" s="209">
        <v>0</v>
      </c>
      <c r="BE231" s="209">
        <v>0</v>
      </c>
      <c r="BF231" s="189">
        <f t="shared" si="34"/>
        <v>0</v>
      </c>
    </row>
    <row r="232" spans="1:58" ht="21" customHeight="1">
      <c r="A232" s="281"/>
      <c r="B232" s="262"/>
      <c r="C232" s="262"/>
      <c r="D232" s="192" t="s">
        <v>174</v>
      </c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209"/>
      <c r="W232" s="209">
        <v>0</v>
      </c>
      <c r="X232" s="209">
        <v>0</v>
      </c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4"/>
      <c r="AS232" s="191"/>
      <c r="AT232" s="191"/>
      <c r="AU232" s="209"/>
      <c r="AV232" s="209"/>
      <c r="AW232" s="209">
        <v>0</v>
      </c>
      <c r="AX232" s="209">
        <v>0</v>
      </c>
      <c r="AY232" s="209">
        <v>0</v>
      </c>
      <c r="AZ232" s="209">
        <v>0</v>
      </c>
      <c r="BA232" s="209">
        <v>0</v>
      </c>
      <c r="BB232" s="209">
        <v>0</v>
      </c>
      <c r="BC232" s="209">
        <v>0</v>
      </c>
      <c r="BD232" s="209">
        <v>0</v>
      </c>
      <c r="BE232" s="209">
        <v>0</v>
      </c>
      <c r="BF232" s="191">
        <f t="shared" si="34"/>
        <v>0</v>
      </c>
    </row>
    <row r="233" spans="1:58" ht="21" customHeight="1">
      <c r="A233" s="281"/>
      <c r="B233" s="261" t="s">
        <v>27</v>
      </c>
      <c r="C233" s="261" t="str">
        <f>C100</f>
        <v>Основы безопасности жизнедеятельности</v>
      </c>
      <c r="D233" s="187" t="s">
        <v>173</v>
      </c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>
        <v>0</v>
      </c>
      <c r="X233" s="209">
        <v>0</v>
      </c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8"/>
      <c r="AS233" s="209"/>
      <c r="AT233" s="209"/>
      <c r="AU233" s="209"/>
      <c r="AV233" s="209"/>
      <c r="AW233" s="209">
        <v>0</v>
      </c>
      <c r="AX233" s="209">
        <v>0</v>
      </c>
      <c r="AY233" s="209">
        <v>0</v>
      </c>
      <c r="AZ233" s="209">
        <v>0</v>
      </c>
      <c r="BA233" s="209">
        <v>0</v>
      </c>
      <c r="BB233" s="209">
        <v>0</v>
      </c>
      <c r="BC233" s="209">
        <v>0</v>
      </c>
      <c r="BD233" s="209">
        <v>0</v>
      </c>
      <c r="BE233" s="209">
        <v>0</v>
      </c>
      <c r="BF233" s="189">
        <f t="shared" si="34"/>
        <v>0</v>
      </c>
    </row>
    <row r="234" spans="1:58" ht="16.5" customHeight="1">
      <c r="A234" s="281"/>
      <c r="B234" s="262"/>
      <c r="C234" s="262"/>
      <c r="D234" s="192" t="s">
        <v>174</v>
      </c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209"/>
      <c r="W234" s="209">
        <v>0</v>
      </c>
      <c r="X234" s="209">
        <v>0</v>
      </c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4"/>
      <c r="AS234" s="191"/>
      <c r="AT234" s="191"/>
      <c r="AU234" s="209"/>
      <c r="AV234" s="209"/>
      <c r="AW234" s="209">
        <v>0</v>
      </c>
      <c r="AX234" s="209">
        <v>0</v>
      </c>
      <c r="AY234" s="209">
        <v>0</v>
      </c>
      <c r="AZ234" s="209">
        <v>0</v>
      </c>
      <c r="BA234" s="209">
        <v>0</v>
      </c>
      <c r="BB234" s="209">
        <v>0</v>
      </c>
      <c r="BC234" s="209">
        <v>0</v>
      </c>
      <c r="BD234" s="209">
        <v>0</v>
      </c>
      <c r="BE234" s="209">
        <v>0</v>
      </c>
      <c r="BF234" s="191">
        <f t="shared" si="34"/>
        <v>0</v>
      </c>
    </row>
    <row r="235" spans="1:58" ht="16.5" customHeight="1">
      <c r="A235" s="281"/>
      <c r="B235" s="261" t="s">
        <v>295</v>
      </c>
      <c r="C235" s="261" t="str">
        <f>C102</f>
        <v>Кубановедение</v>
      </c>
      <c r="D235" s="187" t="s">
        <v>173</v>
      </c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209"/>
      <c r="V235" s="209"/>
      <c r="W235" s="209">
        <v>0</v>
      </c>
      <c r="X235" s="209">
        <v>0</v>
      </c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  <c r="AL235" s="209"/>
      <c r="AM235" s="209"/>
      <c r="AN235" s="209"/>
      <c r="AO235" s="209"/>
      <c r="AP235" s="209"/>
      <c r="AQ235" s="209"/>
      <c r="AR235" s="208"/>
      <c r="AS235" s="209"/>
      <c r="AT235" s="209"/>
      <c r="AU235" s="209"/>
      <c r="AV235" s="209"/>
      <c r="AW235" s="209">
        <v>0</v>
      </c>
      <c r="AX235" s="209">
        <v>0</v>
      </c>
      <c r="AY235" s="209">
        <v>0</v>
      </c>
      <c r="AZ235" s="209">
        <v>0</v>
      </c>
      <c r="BA235" s="209">
        <v>0</v>
      </c>
      <c r="BB235" s="209">
        <v>0</v>
      </c>
      <c r="BC235" s="209">
        <v>0</v>
      </c>
      <c r="BD235" s="209">
        <v>0</v>
      </c>
      <c r="BE235" s="209">
        <v>0</v>
      </c>
      <c r="BF235" s="191">
        <f>SUM(E235:BE235)</f>
        <v>0</v>
      </c>
    </row>
    <row r="236" spans="1:58" ht="15.75">
      <c r="A236" s="281"/>
      <c r="B236" s="262"/>
      <c r="C236" s="262"/>
      <c r="D236" s="192" t="s">
        <v>174</v>
      </c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191"/>
      <c r="V236" s="209"/>
      <c r="W236" s="209">
        <v>0</v>
      </c>
      <c r="X236" s="209">
        <v>0</v>
      </c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1"/>
      <c r="AP236" s="191"/>
      <c r="AQ236" s="191"/>
      <c r="AR236" s="194"/>
      <c r="AS236" s="191"/>
      <c r="AT236" s="191"/>
      <c r="AU236" s="209"/>
      <c r="AV236" s="209"/>
      <c r="AW236" s="209">
        <v>0</v>
      </c>
      <c r="AX236" s="209">
        <v>0</v>
      </c>
      <c r="AY236" s="209">
        <v>0</v>
      </c>
      <c r="AZ236" s="209">
        <v>0</v>
      </c>
      <c r="BA236" s="209">
        <v>0</v>
      </c>
      <c r="BB236" s="209">
        <v>0</v>
      </c>
      <c r="BC236" s="209">
        <v>0</v>
      </c>
      <c r="BD236" s="209">
        <v>0</v>
      </c>
      <c r="BE236" s="209">
        <v>0</v>
      </c>
      <c r="BF236" s="191">
        <f>SUM(E236:BE236)</f>
        <v>0</v>
      </c>
    </row>
    <row r="237" spans="1:58" ht="16.5" customHeight="1">
      <c r="A237" s="281"/>
      <c r="B237" s="284" t="s">
        <v>297</v>
      </c>
      <c r="C237" s="284" t="s">
        <v>30</v>
      </c>
      <c r="D237" s="187" t="s">
        <v>173</v>
      </c>
      <c r="E237" s="191">
        <f aca="true" t="shared" si="35" ref="E237:V238">E239+E241+E243</f>
        <v>0</v>
      </c>
      <c r="F237" s="191">
        <f t="shared" si="35"/>
        <v>0</v>
      </c>
      <c r="G237" s="191">
        <f t="shared" si="35"/>
        <v>0</v>
      </c>
      <c r="H237" s="191">
        <f t="shared" si="35"/>
        <v>0</v>
      </c>
      <c r="I237" s="191">
        <f t="shared" si="35"/>
        <v>0</v>
      </c>
      <c r="J237" s="191">
        <f t="shared" si="35"/>
        <v>0</v>
      </c>
      <c r="K237" s="191">
        <f t="shared" si="35"/>
        <v>0</v>
      </c>
      <c r="L237" s="191">
        <f t="shared" si="35"/>
        <v>0</v>
      </c>
      <c r="M237" s="191">
        <f t="shared" si="35"/>
        <v>0</v>
      </c>
      <c r="N237" s="191">
        <f t="shared" si="35"/>
        <v>0</v>
      </c>
      <c r="O237" s="191">
        <f t="shared" si="35"/>
        <v>0</v>
      </c>
      <c r="P237" s="191">
        <f t="shared" si="35"/>
        <v>0</v>
      </c>
      <c r="Q237" s="191">
        <f t="shared" si="35"/>
        <v>0</v>
      </c>
      <c r="R237" s="191">
        <f t="shared" si="35"/>
        <v>0</v>
      </c>
      <c r="S237" s="191">
        <f t="shared" si="35"/>
        <v>0</v>
      </c>
      <c r="T237" s="191">
        <f t="shared" si="35"/>
        <v>0</v>
      </c>
      <c r="U237" s="191">
        <f t="shared" si="35"/>
        <v>0</v>
      </c>
      <c r="V237" s="191">
        <f t="shared" si="35"/>
        <v>0</v>
      </c>
      <c r="W237" s="209">
        <v>0</v>
      </c>
      <c r="X237" s="209">
        <v>0</v>
      </c>
      <c r="Y237" s="191">
        <f aca="true" t="shared" si="36" ref="Y237:BF238">Y239+Y241+Y243</f>
        <v>0</v>
      </c>
      <c r="Z237" s="191">
        <f t="shared" si="36"/>
        <v>0</v>
      </c>
      <c r="AA237" s="191">
        <f t="shared" si="36"/>
        <v>0</v>
      </c>
      <c r="AB237" s="191">
        <f t="shared" si="36"/>
        <v>0</v>
      </c>
      <c r="AC237" s="191">
        <f t="shared" si="36"/>
        <v>0</v>
      </c>
      <c r="AD237" s="191">
        <f t="shared" si="36"/>
        <v>0</v>
      </c>
      <c r="AE237" s="191">
        <f t="shared" si="36"/>
        <v>0</v>
      </c>
      <c r="AF237" s="191">
        <f t="shared" si="36"/>
        <v>0</v>
      </c>
      <c r="AG237" s="191">
        <f t="shared" si="36"/>
        <v>0</v>
      </c>
      <c r="AH237" s="191">
        <f t="shared" si="36"/>
        <v>0</v>
      </c>
      <c r="AI237" s="191">
        <f t="shared" si="36"/>
        <v>0</v>
      </c>
      <c r="AJ237" s="191">
        <f t="shared" si="36"/>
        <v>0</v>
      </c>
      <c r="AK237" s="191">
        <f t="shared" si="36"/>
        <v>0</v>
      </c>
      <c r="AL237" s="191">
        <f t="shared" si="36"/>
        <v>0</v>
      </c>
      <c r="AM237" s="191">
        <f t="shared" si="36"/>
        <v>0</v>
      </c>
      <c r="AN237" s="191">
        <f t="shared" si="36"/>
        <v>0</v>
      </c>
      <c r="AO237" s="191">
        <f t="shared" si="36"/>
        <v>0</v>
      </c>
      <c r="AP237" s="191">
        <f t="shared" si="36"/>
        <v>0</v>
      </c>
      <c r="AQ237" s="191">
        <f t="shared" si="36"/>
        <v>0</v>
      </c>
      <c r="AR237" s="191">
        <f t="shared" si="36"/>
        <v>0</v>
      </c>
      <c r="AS237" s="191">
        <f t="shared" si="36"/>
        <v>0</v>
      </c>
      <c r="AT237" s="191">
        <f t="shared" si="36"/>
        <v>0</v>
      </c>
      <c r="AU237" s="191">
        <f t="shared" si="36"/>
        <v>0</v>
      </c>
      <c r="AV237" s="191">
        <f t="shared" si="36"/>
        <v>0</v>
      </c>
      <c r="AW237" s="191">
        <f t="shared" si="36"/>
        <v>0</v>
      </c>
      <c r="AX237" s="191">
        <f t="shared" si="36"/>
        <v>0</v>
      </c>
      <c r="AY237" s="191">
        <f t="shared" si="36"/>
        <v>0</v>
      </c>
      <c r="AZ237" s="191">
        <f t="shared" si="36"/>
        <v>0</v>
      </c>
      <c r="BA237" s="191">
        <f t="shared" si="36"/>
        <v>0</v>
      </c>
      <c r="BB237" s="191">
        <f t="shared" si="36"/>
        <v>0</v>
      </c>
      <c r="BC237" s="191">
        <f t="shared" si="36"/>
        <v>0</v>
      </c>
      <c r="BD237" s="191">
        <f t="shared" si="36"/>
        <v>0</v>
      </c>
      <c r="BE237" s="191">
        <f t="shared" si="36"/>
        <v>0</v>
      </c>
      <c r="BF237" s="191">
        <f t="shared" si="36"/>
        <v>0</v>
      </c>
    </row>
    <row r="238" spans="1:58" ht="15.75">
      <c r="A238" s="281"/>
      <c r="B238" s="284"/>
      <c r="C238" s="284"/>
      <c r="D238" s="192" t="s">
        <v>174</v>
      </c>
      <c r="E238" s="191">
        <f t="shared" si="35"/>
        <v>0</v>
      </c>
      <c r="F238" s="191">
        <f t="shared" si="35"/>
        <v>0</v>
      </c>
      <c r="G238" s="191">
        <f t="shared" si="35"/>
        <v>0</v>
      </c>
      <c r="H238" s="191">
        <f t="shared" si="35"/>
        <v>0</v>
      </c>
      <c r="I238" s="191">
        <f t="shared" si="35"/>
        <v>0</v>
      </c>
      <c r="J238" s="191">
        <f t="shared" si="35"/>
        <v>0</v>
      </c>
      <c r="K238" s="191">
        <f t="shared" si="35"/>
        <v>0</v>
      </c>
      <c r="L238" s="191">
        <f t="shared" si="35"/>
        <v>0</v>
      </c>
      <c r="M238" s="191">
        <f t="shared" si="35"/>
        <v>0</v>
      </c>
      <c r="N238" s="191">
        <f t="shared" si="35"/>
        <v>0</v>
      </c>
      <c r="O238" s="191">
        <f t="shared" si="35"/>
        <v>0</v>
      </c>
      <c r="P238" s="191">
        <f t="shared" si="35"/>
        <v>0</v>
      </c>
      <c r="Q238" s="191">
        <f t="shared" si="35"/>
        <v>0</v>
      </c>
      <c r="R238" s="191">
        <f t="shared" si="35"/>
        <v>0</v>
      </c>
      <c r="S238" s="191">
        <f t="shared" si="35"/>
        <v>0</v>
      </c>
      <c r="T238" s="191">
        <f t="shared" si="35"/>
        <v>0</v>
      </c>
      <c r="U238" s="191">
        <f t="shared" si="35"/>
        <v>0</v>
      </c>
      <c r="V238" s="191">
        <f t="shared" si="35"/>
        <v>0</v>
      </c>
      <c r="W238" s="209">
        <v>0</v>
      </c>
      <c r="X238" s="209">
        <v>0</v>
      </c>
      <c r="Y238" s="191">
        <f t="shared" si="36"/>
        <v>0</v>
      </c>
      <c r="Z238" s="191">
        <f t="shared" si="36"/>
        <v>0</v>
      </c>
      <c r="AA238" s="191">
        <f t="shared" si="36"/>
        <v>0</v>
      </c>
      <c r="AB238" s="191">
        <f t="shared" si="36"/>
        <v>0</v>
      </c>
      <c r="AC238" s="191">
        <f t="shared" si="36"/>
        <v>0</v>
      </c>
      <c r="AD238" s="191">
        <f t="shared" si="36"/>
        <v>0</v>
      </c>
      <c r="AE238" s="191">
        <f t="shared" si="36"/>
        <v>0</v>
      </c>
      <c r="AF238" s="191">
        <f t="shared" si="36"/>
        <v>0</v>
      </c>
      <c r="AG238" s="191">
        <f t="shared" si="36"/>
        <v>0</v>
      </c>
      <c r="AH238" s="191">
        <f t="shared" si="36"/>
        <v>0</v>
      </c>
      <c r="AI238" s="191">
        <f t="shared" si="36"/>
        <v>0</v>
      </c>
      <c r="AJ238" s="191">
        <f t="shared" si="36"/>
        <v>0</v>
      </c>
      <c r="AK238" s="191">
        <f t="shared" si="36"/>
        <v>0</v>
      </c>
      <c r="AL238" s="191">
        <f t="shared" si="36"/>
        <v>0</v>
      </c>
      <c r="AM238" s="191">
        <f t="shared" si="36"/>
        <v>0</v>
      </c>
      <c r="AN238" s="191">
        <f t="shared" si="36"/>
        <v>0</v>
      </c>
      <c r="AO238" s="191">
        <f t="shared" si="36"/>
        <v>0</v>
      </c>
      <c r="AP238" s="191">
        <f t="shared" si="36"/>
        <v>0</v>
      </c>
      <c r="AQ238" s="191">
        <f t="shared" si="36"/>
        <v>0</v>
      </c>
      <c r="AR238" s="191">
        <f t="shared" si="36"/>
        <v>0</v>
      </c>
      <c r="AS238" s="191">
        <f t="shared" si="36"/>
        <v>0</v>
      </c>
      <c r="AT238" s="191">
        <f t="shared" si="36"/>
        <v>0</v>
      </c>
      <c r="AU238" s="191">
        <f t="shared" si="36"/>
        <v>0</v>
      </c>
      <c r="AV238" s="191">
        <f t="shared" si="36"/>
        <v>0</v>
      </c>
      <c r="AW238" s="191">
        <f t="shared" si="36"/>
        <v>0</v>
      </c>
      <c r="AX238" s="191">
        <f t="shared" si="36"/>
        <v>0</v>
      </c>
      <c r="AY238" s="191">
        <f t="shared" si="36"/>
        <v>0</v>
      </c>
      <c r="AZ238" s="191">
        <f t="shared" si="36"/>
        <v>0</v>
      </c>
      <c r="BA238" s="191">
        <f t="shared" si="36"/>
        <v>0</v>
      </c>
      <c r="BB238" s="191">
        <f t="shared" si="36"/>
        <v>0</v>
      </c>
      <c r="BC238" s="191">
        <f t="shared" si="36"/>
        <v>0</v>
      </c>
      <c r="BD238" s="191">
        <f t="shared" si="36"/>
        <v>0</v>
      </c>
      <c r="BE238" s="191">
        <f t="shared" si="36"/>
        <v>0</v>
      </c>
      <c r="BF238" s="191">
        <f t="shared" si="36"/>
        <v>0</v>
      </c>
    </row>
    <row r="239" spans="1:58" ht="15.75">
      <c r="A239" s="281"/>
      <c r="B239" s="261" t="s">
        <v>272</v>
      </c>
      <c r="C239" s="266" t="s">
        <v>275</v>
      </c>
      <c r="D239" s="187" t="s">
        <v>173</v>
      </c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>
        <v>0</v>
      </c>
      <c r="X239" s="209">
        <v>0</v>
      </c>
      <c r="Y239" s="209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09"/>
      <c r="AT239" s="209"/>
      <c r="AU239" s="209"/>
      <c r="AV239" s="209"/>
      <c r="AW239" s="209">
        <v>0</v>
      </c>
      <c r="AX239" s="209">
        <v>0</v>
      </c>
      <c r="AY239" s="209">
        <v>0</v>
      </c>
      <c r="AZ239" s="209">
        <v>0</v>
      </c>
      <c r="BA239" s="209">
        <v>0</v>
      </c>
      <c r="BB239" s="209">
        <v>0</v>
      </c>
      <c r="BC239" s="209">
        <v>0</v>
      </c>
      <c r="BD239" s="209">
        <v>0</v>
      </c>
      <c r="BE239" s="209">
        <v>0</v>
      </c>
      <c r="BF239" s="189">
        <f aca="true" t="shared" si="37" ref="BF239:BF244">SUM(E239:BE239)</f>
        <v>0</v>
      </c>
    </row>
    <row r="240" spans="1:58" ht="23.25" customHeight="1">
      <c r="A240" s="281"/>
      <c r="B240" s="261"/>
      <c r="C240" s="266"/>
      <c r="D240" s="192" t="s">
        <v>174</v>
      </c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209"/>
      <c r="W240" s="209">
        <v>0</v>
      </c>
      <c r="X240" s="209">
        <v>0</v>
      </c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  <c r="AR240" s="191"/>
      <c r="AS240" s="191"/>
      <c r="AT240" s="191"/>
      <c r="AU240" s="209"/>
      <c r="AV240" s="209"/>
      <c r="AW240" s="209">
        <v>0</v>
      </c>
      <c r="AX240" s="209">
        <v>0</v>
      </c>
      <c r="AY240" s="209">
        <v>0</v>
      </c>
      <c r="AZ240" s="209">
        <v>0</v>
      </c>
      <c r="BA240" s="209">
        <v>0</v>
      </c>
      <c r="BB240" s="209">
        <v>0</v>
      </c>
      <c r="BC240" s="209">
        <v>0</v>
      </c>
      <c r="BD240" s="209">
        <v>0</v>
      </c>
      <c r="BE240" s="209">
        <v>0</v>
      </c>
      <c r="BF240" s="191">
        <f t="shared" si="37"/>
        <v>0</v>
      </c>
    </row>
    <row r="241" spans="1:58" ht="16.5" customHeight="1">
      <c r="A241" s="281"/>
      <c r="B241" s="261" t="s">
        <v>298</v>
      </c>
      <c r="C241" s="266" t="s">
        <v>276</v>
      </c>
      <c r="D241" s="187" t="s">
        <v>173</v>
      </c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>
        <v>0</v>
      </c>
      <c r="X241" s="209">
        <v>0</v>
      </c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  <c r="AW241" s="209">
        <v>0</v>
      </c>
      <c r="AX241" s="209">
        <v>0</v>
      </c>
      <c r="AY241" s="209">
        <v>0</v>
      </c>
      <c r="AZ241" s="209">
        <v>0</v>
      </c>
      <c r="BA241" s="209">
        <v>0</v>
      </c>
      <c r="BB241" s="209">
        <v>0</v>
      </c>
      <c r="BC241" s="209">
        <v>0</v>
      </c>
      <c r="BD241" s="209">
        <v>0</v>
      </c>
      <c r="BE241" s="209">
        <v>0</v>
      </c>
      <c r="BF241" s="189">
        <f t="shared" si="37"/>
        <v>0</v>
      </c>
    </row>
    <row r="242" spans="1:59" ht="23.25" customHeight="1">
      <c r="A242" s="281"/>
      <c r="B242" s="261"/>
      <c r="C242" s="266"/>
      <c r="D242" s="192" t="s">
        <v>174</v>
      </c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209"/>
      <c r="W242" s="209">
        <v>0</v>
      </c>
      <c r="X242" s="209">
        <v>0</v>
      </c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209"/>
      <c r="AV242" s="209"/>
      <c r="AW242" s="209">
        <v>0</v>
      </c>
      <c r="AX242" s="209">
        <v>0</v>
      </c>
      <c r="AY242" s="209">
        <v>0</v>
      </c>
      <c r="AZ242" s="209">
        <v>0</v>
      </c>
      <c r="BA242" s="209">
        <v>0</v>
      </c>
      <c r="BB242" s="209">
        <v>0</v>
      </c>
      <c r="BC242" s="209">
        <v>0</v>
      </c>
      <c r="BD242" s="209">
        <v>0</v>
      </c>
      <c r="BE242" s="209">
        <v>0</v>
      </c>
      <c r="BF242" s="191">
        <f t="shared" si="37"/>
        <v>0</v>
      </c>
      <c r="BG242" s="65">
        <v>2</v>
      </c>
    </row>
    <row r="243" spans="1:58" ht="16.5" customHeight="1">
      <c r="A243" s="281"/>
      <c r="B243" s="261" t="s">
        <v>274</v>
      </c>
      <c r="C243" s="266" t="s">
        <v>277</v>
      </c>
      <c r="D243" s="187" t="s">
        <v>173</v>
      </c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>
        <v>0</v>
      </c>
      <c r="X243" s="209">
        <v>0</v>
      </c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  <c r="AW243" s="209">
        <v>0</v>
      </c>
      <c r="AX243" s="209">
        <v>0</v>
      </c>
      <c r="AY243" s="209">
        <v>0</v>
      </c>
      <c r="AZ243" s="209">
        <v>0</v>
      </c>
      <c r="BA243" s="209">
        <v>0</v>
      </c>
      <c r="BB243" s="209">
        <v>0</v>
      </c>
      <c r="BC243" s="209">
        <v>0</v>
      </c>
      <c r="BD243" s="209">
        <v>0</v>
      </c>
      <c r="BE243" s="209">
        <v>0</v>
      </c>
      <c r="BF243" s="189">
        <f t="shared" si="37"/>
        <v>0</v>
      </c>
    </row>
    <row r="244" spans="1:58" ht="15.75">
      <c r="A244" s="281"/>
      <c r="B244" s="261"/>
      <c r="C244" s="266"/>
      <c r="D244" s="192" t="s">
        <v>174</v>
      </c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209"/>
      <c r="W244" s="209">
        <v>0</v>
      </c>
      <c r="X244" s="209">
        <v>0</v>
      </c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1"/>
      <c r="AT244" s="191"/>
      <c r="AU244" s="209"/>
      <c r="AV244" s="209"/>
      <c r="AW244" s="209">
        <v>0</v>
      </c>
      <c r="AX244" s="209">
        <v>0</v>
      </c>
      <c r="AY244" s="209">
        <v>0</v>
      </c>
      <c r="AZ244" s="209">
        <v>0</v>
      </c>
      <c r="BA244" s="209">
        <v>0</v>
      </c>
      <c r="BB244" s="209">
        <v>0</v>
      </c>
      <c r="BC244" s="209">
        <v>0</v>
      </c>
      <c r="BD244" s="209">
        <v>0</v>
      </c>
      <c r="BE244" s="209">
        <v>0</v>
      </c>
      <c r="BF244" s="191">
        <f t="shared" si="37"/>
        <v>0</v>
      </c>
    </row>
    <row r="245" spans="1:58" ht="15.75">
      <c r="A245" s="281"/>
      <c r="B245" s="258" t="s">
        <v>176</v>
      </c>
      <c r="C245" s="258" t="s">
        <v>177</v>
      </c>
      <c r="D245" s="187" t="s">
        <v>173</v>
      </c>
      <c r="E245" s="209">
        <f aca="true" t="shared" si="38" ref="E245:V246">E247+E249+E251+E253+E255+E257</f>
        <v>0</v>
      </c>
      <c r="F245" s="209">
        <f t="shared" si="38"/>
        <v>0</v>
      </c>
      <c r="G245" s="209">
        <f t="shared" si="38"/>
        <v>0</v>
      </c>
      <c r="H245" s="209">
        <f t="shared" si="38"/>
        <v>0</v>
      </c>
      <c r="I245" s="209">
        <f t="shared" si="38"/>
        <v>0</v>
      </c>
      <c r="J245" s="209">
        <f t="shared" si="38"/>
        <v>0</v>
      </c>
      <c r="K245" s="209">
        <f t="shared" si="38"/>
        <v>0</v>
      </c>
      <c r="L245" s="209">
        <f t="shared" si="38"/>
        <v>0</v>
      </c>
      <c r="M245" s="209">
        <f t="shared" si="38"/>
        <v>0</v>
      </c>
      <c r="N245" s="209">
        <f t="shared" si="38"/>
        <v>0</v>
      </c>
      <c r="O245" s="209">
        <f t="shared" si="38"/>
        <v>0</v>
      </c>
      <c r="P245" s="209">
        <f t="shared" si="38"/>
        <v>0</v>
      </c>
      <c r="Q245" s="209">
        <f t="shared" si="38"/>
        <v>0</v>
      </c>
      <c r="R245" s="209">
        <f t="shared" si="38"/>
        <v>0</v>
      </c>
      <c r="S245" s="209">
        <f t="shared" si="38"/>
        <v>0</v>
      </c>
      <c r="T245" s="209">
        <f t="shared" si="38"/>
        <v>0</v>
      </c>
      <c r="U245" s="209">
        <f t="shared" si="38"/>
        <v>0</v>
      </c>
      <c r="V245" s="209">
        <f t="shared" si="38"/>
        <v>0</v>
      </c>
      <c r="W245" s="209">
        <v>0</v>
      </c>
      <c r="X245" s="209">
        <v>0</v>
      </c>
      <c r="Y245" s="209">
        <f aca="true" t="shared" si="39" ref="Y245:AU246">Y247+Y249+Y251+Y253+Y255+Y257</f>
        <v>0</v>
      </c>
      <c r="Z245" s="209">
        <f t="shared" si="39"/>
        <v>0</v>
      </c>
      <c r="AA245" s="209">
        <f t="shared" si="39"/>
        <v>0</v>
      </c>
      <c r="AB245" s="209">
        <f t="shared" si="39"/>
        <v>0</v>
      </c>
      <c r="AC245" s="209">
        <f t="shared" si="39"/>
        <v>0</v>
      </c>
      <c r="AD245" s="209">
        <f t="shared" si="39"/>
        <v>0</v>
      </c>
      <c r="AE245" s="209">
        <f t="shared" si="39"/>
        <v>0</v>
      </c>
      <c r="AF245" s="209">
        <f t="shared" si="39"/>
        <v>0</v>
      </c>
      <c r="AG245" s="209">
        <f t="shared" si="39"/>
        <v>0</v>
      </c>
      <c r="AH245" s="209">
        <f t="shared" si="39"/>
        <v>0</v>
      </c>
      <c r="AI245" s="209">
        <f t="shared" si="39"/>
        <v>0</v>
      </c>
      <c r="AJ245" s="209">
        <f t="shared" si="39"/>
        <v>0</v>
      </c>
      <c r="AK245" s="209">
        <f t="shared" si="39"/>
        <v>0</v>
      </c>
      <c r="AL245" s="209">
        <f t="shared" si="39"/>
        <v>0</v>
      </c>
      <c r="AM245" s="209">
        <f t="shared" si="39"/>
        <v>0</v>
      </c>
      <c r="AN245" s="209">
        <f t="shared" si="39"/>
        <v>0</v>
      </c>
      <c r="AO245" s="209">
        <f t="shared" si="39"/>
        <v>0</v>
      </c>
      <c r="AP245" s="209">
        <f t="shared" si="39"/>
        <v>0</v>
      </c>
      <c r="AQ245" s="209">
        <f t="shared" si="39"/>
        <v>0</v>
      </c>
      <c r="AR245" s="209">
        <f t="shared" si="39"/>
        <v>0</v>
      </c>
      <c r="AS245" s="209">
        <f t="shared" si="39"/>
        <v>0</v>
      </c>
      <c r="AT245" s="209">
        <f t="shared" si="39"/>
        <v>0</v>
      </c>
      <c r="AU245" s="209">
        <f t="shared" si="39"/>
        <v>0</v>
      </c>
      <c r="AV245" s="209"/>
      <c r="AW245" s="209">
        <f aca="true" t="shared" si="40" ref="AW245:BF246">AW247+AW249+AW251+AW253+AW255+AW257</f>
        <v>0</v>
      </c>
      <c r="AX245" s="209">
        <f t="shared" si="40"/>
        <v>0</v>
      </c>
      <c r="AY245" s="209">
        <f t="shared" si="40"/>
        <v>0</v>
      </c>
      <c r="AZ245" s="209">
        <f t="shared" si="40"/>
        <v>0</v>
      </c>
      <c r="BA245" s="209">
        <f t="shared" si="40"/>
        <v>0</v>
      </c>
      <c r="BB245" s="209">
        <f t="shared" si="40"/>
        <v>0</v>
      </c>
      <c r="BC245" s="209">
        <f t="shared" si="40"/>
        <v>0</v>
      </c>
      <c r="BD245" s="209">
        <f t="shared" si="40"/>
        <v>0</v>
      </c>
      <c r="BE245" s="209">
        <f t="shared" si="40"/>
        <v>0</v>
      </c>
      <c r="BF245" s="209">
        <f t="shared" si="40"/>
        <v>0</v>
      </c>
    </row>
    <row r="246" spans="1:58" ht="21" customHeight="1">
      <c r="A246" s="281"/>
      <c r="B246" s="258"/>
      <c r="C246" s="258"/>
      <c r="D246" s="192" t="s">
        <v>174</v>
      </c>
      <c r="E246" s="209">
        <f t="shared" si="38"/>
        <v>0</v>
      </c>
      <c r="F246" s="209">
        <f t="shared" si="38"/>
        <v>0</v>
      </c>
      <c r="G246" s="209">
        <f t="shared" si="38"/>
        <v>0</v>
      </c>
      <c r="H246" s="209">
        <f t="shared" si="38"/>
        <v>0</v>
      </c>
      <c r="I246" s="209">
        <f t="shared" si="38"/>
        <v>0</v>
      </c>
      <c r="J246" s="209">
        <f t="shared" si="38"/>
        <v>0</v>
      </c>
      <c r="K246" s="209">
        <f t="shared" si="38"/>
        <v>0</v>
      </c>
      <c r="L246" s="209">
        <f t="shared" si="38"/>
        <v>0</v>
      </c>
      <c r="M246" s="209">
        <f t="shared" si="38"/>
        <v>0</v>
      </c>
      <c r="N246" s="209">
        <f t="shared" si="38"/>
        <v>0</v>
      </c>
      <c r="O246" s="209">
        <f t="shared" si="38"/>
        <v>0</v>
      </c>
      <c r="P246" s="209">
        <f t="shared" si="38"/>
        <v>0</v>
      </c>
      <c r="Q246" s="209">
        <f t="shared" si="38"/>
        <v>0</v>
      </c>
      <c r="R246" s="209">
        <f t="shared" si="38"/>
        <v>0</v>
      </c>
      <c r="S246" s="209">
        <f t="shared" si="38"/>
        <v>0</v>
      </c>
      <c r="T246" s="209">
        <f t="shared" si="38"/>
        <v>0</v>
      </c>
      <c r="U246" s="209">
        <f t="shared" si="38"/>
        <v>0</v>
      </c>
      <c r="V246" s="209">
        <f t="shared" si="38"/>
        <v>0</v>
      </c>
      <c r="W246" s="209">
        <v>0</v>
      </c>
      <c r="X246" s="209">
        <v>0</v>
      </c>
      <c r="Y246" s="209">
        <f t="shared" si="39"/>
        <v>0</v>
      </c>
      <c r="Z246" s="209">
        <f t="shared" si="39"/>
        <v>0</v>
      </c>
      <c r="AA246" s="209">
        <f t="shared" si="39"/>
        <v>0</v>
      </c>
      <c r="AB246" s="209">
        <f t="shared" si="39"/>
        <v>0</v>
      </c>
      <c r="AC246" s="209">
        <f t="shared" si="39"/>
        <v>0</v>
      </c>
      <c r="AD246" s="209">
        <f t="shared" si="39"/>
        <v>0</v>
      </c>
      <c r="AE246" s="209">
        <f t="shared" si="39"/>
        <v>0</v>
      </c>
      <c r="AF246" s="209">
        <f t="shared" si="39"/>
        <v>0</v>
      </c>
      <c r="AG246" s="209">
        <f t="shared" si="39"/>
        <v>0</v>
      </c>
      <c r="AH246" s="209">
        <f t="shared" si="39"/>
        <v>0</v>
      </c>
      <c r="AI246" s="209">
        <f t="shared" si="39"/>
        <v>0</v>
      </c>
      <c r="AJ246" s="209">
        <f t="shared" si="39"/>
        <v>0</v>
      </c>
      <c r="AK246" s="209">
        <f t="shared" si="39"/>
        <v>0</v>
      </c>
      <c r="AL246" s="209">
        <f t="shared" si="39"/>
        <v>0</v>
      </c>
      <c r="AM246" s="209">
        <f t="shared" si="39"/>
        <v>0</v>
      </c>
      <c r="AN246" s="209">
        <f t="shared" si="39"/>
        <v>0</v>
      </c>
      <c r="AO246" s="209">
        <f t="shared" si="39"/>
        <v>0</v>
      </c>
      <c r="AP246" s="209">
        <f t="shared" si="39"/>
        <v>0</v>
      </c>
      <c r="AQ246" s="209">
        <f t="shared" si="39"/>
        <v>0</v>
      </c>
      <c r="AR246" s="209">
        <f t="shared" si="39"/>
        <v>0</v>
      </c>
      <c r="AS246" s="209">
        <f t="shared" si="39"/>
        <v>0</v>
      </c>
      <c r="AT246" s="209">
        <f t="shared" si="39"/>
        <v>0</v>
      </c>
      <c r="AU246" s="209">
        <f t="shared" si="39"/>
        <v>0</v>
      </c>
      <c r="AV246" s="209"/>
      <c r="AW246" s="209">
        <f t="shared" si="40"/>
        <v>0</v>
      </c>
      <c r="AX246" s="209">
        <f t="shared" si="40"/>
        <v>0</v>
      </c>
      <c r="AY246" s="209">
        <f t="shared" si="40"/>
        <v>0</v>
      </c>
      <c r="AZ246" s="209">
        <f t="shared" si="40"/>
        <v>0</v>
      </c>
      <c r="BA246" s="209">
        <f t="shared" si="40"/>
        <v>0</v>
      </c>
      <c r="BB246" s="209">
        <f t="shared" si="40"/>
        <v>0</v>
      </c>
      <c r="BC246" s="209">
        <f t="shared" si="40"/>
        <v>0</v>
      </c>
      <c r="BD246" s="209">
        <f t="shared" si="40"/>
        <v>0</v>
      </c>
      <c r="BE246" s="209">
        <f t="shared" si="40"/>
        <v>0</v>
      </c>
      <c r="BF246" s="209">
        <f t="shared" si="40"/>
        <v>0</v>
      </c>
    </row>
    <row r="247" spans="1:58" ht="15.75">
      <c r="A247" s="281"/>
      <c r="B247" s="256" t="s">
        <v>178</v>
      </c>
      <c r="C247" s="266" t="s">
        <v>86</v>
      </c>
      <c r="D247" s="202" t="s">
        <v>173</v>
      </c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9"/>
      <c r="W247" s="209">
        <v>0</v>
      </c>
      <c r="X247" s="209">
        <v>0</v>
      </c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9"/>
      <c r="AV247" s="209"/>
      <c r="AW247" s="207">
        <v>0</v>
      </c>
      <c r="AX247" s="207">
        <v>0</v>
      </c>
      <c r="AY247" s="207">
        <v>0</v>
      </c>
      <c r="AZ247" s="207">
        <v>0</v>
      </c>
      <c r="BA247" s="207">
        <v>0</v>
      </c>
      <c r="BB247" s="207">
        <v>0</v>
      </c>
      <c r="BC247" s="207">
        <v>0</v>
      </c>
      <c r="BD247" s="207">
        <v>0</v>
      </c>
      <c r="BE247" s="207">
        <v>0</v>
      </c>
      <c r="BF247" s="207">
        <f aca="true" t="shared" si="41" ref="BF247:BF258">SUM(E247:BE247)</f>
        <v>0</v>
      </c>
    </row>
    <row r="248" spans="1:58" ht="15.75" customHeight="1">
      <c r="A248" s="281"/>
      <c r="B248" s="256"/>
      <c r="C248" s="266"/>
      <c r="D248" s="202" t="s">
        <v>174</v>
      </c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9"/>
      <c r="W248" s="209">
        <v>0</v>
      </c>
      <c r="X248" s="209">
        <v>0</v>
      </c>
      <c r="Y248" s="207"/>
      <c r="Z248" s="207"/>
      <c r="AA248" s="207"/>
      <c r="AB248" s="207"/>
      <c r="AC248" s="207"/>
      <c r="AD248" s="207"/>
      <c r="AE248" s="207"/>
      <c r="AF248" s="207"/>
      <c r="AG248" s="207"/>
      <c r="AH248" s="207"/>
      <c r="AI248" s="207"/>
      <c r="AJ248" s="207"/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7"/>
      <c r="AU248" s="209"/>
      <c r="AV248" s="209"/>
      <c r="AW248" s="207">
        <v>0</v>
      </c>
      <c r="AX248" s="207">
        <v>0</v>
      </c>
      <c r="AY248" s="207">
        <v>0</v>
      </c>
      <c r="AZ248" s="207">
        <v>0</v>
      </c>
      <c r="BA248" s="207">
        <v>0</v>
      </c>
      <c r="BB248" s="207">
        <v>0</v>
      </c>
      <c r="BC248" s="207">
        <v>0</v>
      </c>
      <c r="BD248" s="207">
        <v>0</v>
      </c>
      <c r="BE248" s="207">
        <v>0</v>
      </c>
      <c r="BF248" s="207">
        <f t="shared" si="41"/>
        <v>0</v>
      </c>
    </row>
    <row r="249" spans="1:58" ht="15.75" customHeight="1">
      <c r="A249" s="281"/>
      <c r="B249" s="256" t="s">
        <v>195</v>
      </c>
      <c r="C249" s="266" t="s">
        <v>87</v>
      </c>
      <c r="D249" s="202" t="s">
        <v>173</v>
      </c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9"/>
      <c r="W249" s="209">
        <v>0</v>
      </c>
      <c r="X249" s="209">
        <v>0</v>
      </c>
      <c r="Y249" s="207"/>
      <c r="Z249" s="207"/>
      <c r="AA249" s="207"/>
      <c r="AB249" s="207"/>
      <c r="AC249" s="207"/>
      <c r="AD249" s="207"/>
      <c r="AE249" s="207"/>
      <c r="AF249" s="207"/>
      <c r="AG249" s="207"/>
      <c r="AH249" s="207"/>
      <c r="AI249" s="207"/>
      <c r="AJ249" s="207"/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9"/>
      <c r="AV249" s="209"/>
      <c r="AW249" s="207">
        <v>0</v>
      </c>
      <c r="AX249" s="207">
        <v>0</v>
      </c>
      <c r="AY249" s="207">
        <v>0</v>
      </c>
      <c r="AZ249" s="207">
        <v>0</v>
      </c>
      <c r="BA249" s="207">
        <v>0</v>
      </c>
      <c r="BB249" s="207">
        <v>0</v>
      </c>
      <c r="BC249" s="207">
        <v>0</v>
      </c>
      <c r="BD249" s="207">
        <v>0</v>
      </c>
      <c r="BE249" s="207">
        <v>0</v>
      </c>
      <c r="BF249" s="207">
        <f t="shared" si="41"/>
        <v>0</v>
      </c>
    </row>
    <row r="250" spans="1:58" ht="15.75">
      <c r="A250" s="281"/>
      <c r="B250" s="256"/>
      <c r="C250" s="266"/>
      <c r="D250" s="202" t="s">
        <v>174</v>
      </c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9"/>
      <c r="W250" s="209">
        <v>0</v>
      </c>
      <c r="X250" s="209">
        <v>0</v>
      </c>
      <c r="Y250" s="207"/>
      <c r="Z250" s="207"/>
      <c r="AA250" s="207"/>
      <c r="AB250" s="207"/>
      <c r="AC250" s="207"/>
      <c r="AD250" s="207"/>
      <c r="AE250" s="207"/>
      <c r="AF250" s="207"/>
      <c r="AG250" s="207"/>
      <c r="AH250" s="207"/>
      <c r="AI250" s="207"/>
      <c r="AJ250" s="207"/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9"/>
      <c r="AV250" s="209"/>
      <c r="AW250" s="207">
        <v>0</v>
      </c>
      <c r="AX250" s="207">
        <v>0</v>
      </c>
      <c r="AY250" s="207">
        <v>0</v>
      </c>
      <c r="AZ250" s="207">
        <v>0</v>
      </c>
      <c r="BA250" s="207">
        <v>0</v>
      </c>
      <c r="BB250" s="207">
        <v>0</v>
      </c>
      <c r="BC250" s="207">
        <v>0</v>
      </c>
      <c r="BD250" s="207">
        <v>0</v>
      </c>
      <c r="BE250" s="207">
        <v>0</v>
      </c>
      <c r="BF250" s="207">
        <f t="shared" si="41"/>
        <v>0</v>
      </c>
    </row>
    <row r="251" spans="1:58" ht="19.5" customHeight="1">
      <c r="A251" s="281"/>
      <c r="B251" s="256" t="s">
        <v>196</v>
      </c>
      <c r="C251" s="266" t="s">
        <v>37</v>
      </c>
      <c r="D251" s="202" t="s">
        <v>173</v>
      </c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9"/>
      <c r="W251" s="209">
        <v>0</v>
      </c>
      <c r="X251" s="209">
        <v>0</v>
      </c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9"/>
      <c r="AV251" s="209"/>
      <c r="AW251" s="207">
        <v>0</v>
      </c>
      <c r="AX251" s="207">
        <v>0</v>
      </c>
      <c r="AY251" s="207">
        <v>0</v>
      </c>
      <c r="AZ251" s="207">
        <v>0</v>
      </c>
      <c r="BA251" s="207">
        <v>0</v>
      </c>
      <c r="BB251" s="207">
        <v>0</v>
      </c>
      <c r="BC251" s="207">
        <v>0</v>
      </c>
      <c r="BD251" s="207">
        <v>0</v>
      </c>
      <c r="BE251" s="207">
        <v>0</v>
      </c>
      <c r="BF251" s="207">
        <f t="shared" si="41"/>
        <v>0</v>
      </c>
    </row>
    <row r="252" spans="1:58" ht="16.5" customHeight="1">
      <c r="A252" s="281"/>
      <c r="B252" s="256"/>
      <c r="C252" s="266"/>
      <c r="D252" s="202" t="s">
        <v>174</v>
      </c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  <c r="V252" s="209"/>
      <c r="W252" s="209">
        <v>0</v>
      </c>
      <c r="X252" s="209">
        <v>0</v>
      </c>
      <c r="Y252" s="207"/>
      <c r="Z252" s="207"/>
      <c r="AA252" s="207"/>
      <c r="AB252" s="207"/>
      <c r="AC252" s="207"/>
      <c r="AD252" s="207"/>
      <c r="AE252" s="207"/>
      <c r="AF252" s="207"/>
      <c r="AG252" s="207"/>
      <c r="AH252" s="207"/>
      <c r="AI252" s="207"/>
      <c r="AJ252" s="207"/>
      <c r="AK252" s="207"/>
      <c r="AL252" s="207"/>
      <c r="AM252" s="207"/>
      <c r="AN252" s="207"/>
      <c r="AO252" s="207"/>
      <c r="AP252" s="207"/>
      <c r="AQ252" s="207"/>
      <c r="AR252" s="207"/>
      <c r="AS252" s="207"/>
      <c r="AT252" s="207"/>
      <c r="AU252" s="209"/>
      <c r="AV252" s="209"/>
      <c r="AW252" s="207">
        <v>0</v>
      </c>
      <c r="AX252" s="207">
        <v>0</v>
      </c>
      <c r="AY252" s="207">
        <v>0</v>
      </c>
      <c r="AZ252" s="207">
        <v>0</v>
      </c>
      <c r="BA252" s="207">
        <v>0</v>
      </c>
      <c r="BB252" s="207">
        <v>0</v>
      </c>
      <c r="BC252" s="207">
        <v>0</v>
      </c>
      <c r="BD252" s="207">
        <v>0</v>
      </c>
      <c r="BE252" s="207">
        <v>0</v>
      </c>
      <c r="BF252" s="207">
        <f t="shared" si="41"/>
        <v>0</v>
      </c>
    </row>
    <row r="253" spans="1:58" ht="16.5" customHeight="1">
      <c r="A253" s="281"/>
      <c r="B253" s="256" t="s">
        <v>197</v>
      </c>
      <c r="C253" s="266" t="s">
        <v>88</v>
      </c>
      <c r="D253" s="202" t="s">
        <v>173</v>
      </c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  <c r="V253" s="209"/>
      <c r="W253" s="209">
        <v>0</v>
      </c>
      <c r="X253" s="209">
        <v>0</v>
      </c>
      <c r="Y253" s="207"/>
      <c r="Z253" s="207"/>
      <c r="AA253" s="207"/>
      <c r="AB253" s="207"/>
      <c r="AC253" s="207"/>
      <c r="AD253" s="207"/>
      <c r="AE253" s="207"/>
      <c r="AF253" s="207"/>
      <c r="AG253" s="207"/>
      <c r="AH253" s="207"/>
      <c r="AI253" s="207"/>
      <c r="AJ253" s="207"/>
      <c r="AK253" s="207"/>
      <c r="AL253" s="207"/>
      <c r="AM253" s="207"/>
      <c r="AN253" s="207"/>
      <c r="AO253" s="207"/>
      <c r="AP253" s="207"/>
      <c r="AQ253" s="207"/>
      <c r="AR253" s="207"/>
      <c r="AS253" s="207"/>
      <c r="AT253" s="207"/>
      <c r="AU253" s="209"/>
      <c r="AV253" s="209"/>
      <c r="AW253" s="207">
        <v>0</v>
      </c>
      <c r="AX253" s="207">
        <v>0</v>
      </c>
      <c r="AY253" s="207">
        <v>0</v>
      </c>
      <c r="AZ253" s="207">
        <v>0</v>
      </c>
      <c r="BA253" s="207">
        <v>0</v>
      </c>
      <c r="BB253" s="207">
        <v>0</v>
      </c>
      <c r="BC253" s="207">
        <v>0</v>
      </c>
      <c r="BD253" s="207">
        <v>0</v>
      </c>
      <c r="BE253" s="207">
        <v>0</v>
      </c>
      <c r="BF253" s="207">
        <f t="shared" si="41"/>
        <v>0</v>
      </c>
    </row>
    <row r="254" spans="1:58" ht="15.75">
      <c r="A254" s="281"/>
      <c r="B254" s="256"/>
      <c r="C254" s="266"/>
      <c r="D254" s="202" t="s">
        <v>174</v>
      </c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  <c r="V254" s="209"/>
      <c r="W254" s="209">
        <v>0</v>
      </c>
      <c r="X254" s="209">
        <v>0</v>
      </c>
      <c r="Y254" s="207"/>
      <c r="Z254" s="207"/>
      <c r="AA254" s="207"/>
      <c r="AB254" s="207"/>
      <c r="AC254" s="207"/>
      <c r="AD254" s="207"/>
      <c r="AE254" s="207"/>
      <c r="AF254" s="207"/>
      <c r="AG254" s="207"/>
      <c r="AH254" s="207"/>
      <c r="AI254" s="207"/>
      <c r="AJ254" s="207"/>
      <c r="AK254" s="207"/>
      <c r="AL254" s="207"/>
      <c r="AM254" s="207"/>
      <c r="AN254" s="207"/>
      <c r="AO254" s="207"/>
      <c r="AP254" s="207"/>
      <c r="AQ254" s="207"/>
      <c r="AR254" s="207"/>
      <c r="AS254" s="207"/>
      <c r="AT254" s="207"/>
      <c r="AU254" s="209"/>
      <c r="AV254" s="209"/>
      <c r="AW254" s="207">
        <v>0</v>
      </c>
      <c r="AX254" s="207">
        <v>0</v>
      </c>
      <c r="AY254" s="207">
        <v>0</v>
      </c>
      <c r="AZ254" s="207">
        <v>0</v>
      </c>
      <c r="BA254" s="207">
        <v>0</v>
      </c>
      <c r="BB254" s="207">
        <v>0</v>
      </c>
      <c r="BC254" s="207">
        <v>0</v>
      </c>
      <c r="BD254" s="207">
        <v>0</v>
      </c>
      <c r="BE254" s="207">
        <v>0</v>
      </c>
      <c r="BF254" s="207">
        <f t="shared" si="41"/>
        <v>0</v>
      </c>
    </row>
    <row r="255" spans="1:58" ht="16.5" customHeight="1">
      <c r="A255" s="281"/>
      <c r="B255" s="256" t="s">
        <v>198</v>
      </c>
      <c r="C255" s="266" t="s">
        <v>241</v>
      </c>
      <c r="D255" s="202" t="s">
        <v>173</v>
      </c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  <c r="V255" s="209"/>
      <c r="W255" s="209">
        <v>0</v>
      </c>
      <c r="X255" s="209">
        <v>0</v>
      </c>
      <c r="Y255" s="207"/>
      <c r="Z255" s="207"/>
      <c r="AA255" s="207"/>
      <c r="AB255" s="207"/>
      <c r="AC255" s="207"/>
      <c r="AD255" s="207"/>
      <c r="AE255" s="207"/>
      <c r="AF255" s="207"/>
      <c r="AG255" s="207"/>
      <c r="AH255" s="207"/>
      <c r="AI255" s="207"/>
      <c r="AJ255" s="207"/>
      <c r="AK255" s="207"/>
      <c r="AL255" s="207"/>
      <c r="AM255" s="207"/>
      <c r="AN255" s="207"/>
      <c r="AO255" s="207"/>
      <c r="AP255" s="207"/>
      <c r="AQ255" s="207"/>
      <c r="AR255" s="207"/>
      <c r="AS255" s="207"/>
      <c r="AT255" s="207"/>
      <c r="AU255" s="209"/>
      <c r="AV255" s="209"/>
      <c r="AW255" s="207">
        <v>0</v>
      </c>
      <c r="AX255" s="207">
        <v>0</v>
      </c>
      <c r="AY255" s="207">
        <v>0</v>
      </c>
      <c r="AZ255" s="207">
        <v>0</v>
      </c>
      <c r="BA255" s="207">
        <v>0</v>
      </c>
      <c r="BB255" s="207">
        <v>0</v>
      </c>
      <c r="BC255" s="207">
        <v>0</v>
      </c>
      <c r="BD255" s="207">
        <v>0</v>
      </c>
      <c r="BE255" s="207">
        <v>0</v>
      </c>
      <c r="BF255" s="207">
        <f t="shared" si="41"/>
        <v>0</v>
      </c>
    </row>
    <row r="256" spans="1:58" ht="15.75">
      <c r="A256" s="281"/>
      <c r="B256" s="256"/>
      <c r="C256" s="266"/>
      <c r="D256" s="202" t="s">
        <v>174</v>
      </c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9"/>
      <c r="W256" s="209">
        <v>0</v>
      </c>
      <c r="X256" s="209">
        <v>0</v>
      </c>
      <c r="Y256" s="207"/>
      <c r="Z256" s="207"/>
      <c r="AA256" s="207"/>
      <c r="AB256" s="207"/>
      <c r="AC256" s="207"/>
      <c r="AD256" s="207"/>
      <c r="AE256" s="207"/>
      <c r="AF256" s="207"/>
      <c r="AG256" s="207"/>
      <c r="AH256" s="207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9"/>
      <c r="AV256" s="209"/>
      <c r="AW256" s="207">
        <v>0</v>
      </c>
      <c r="AX256" s="207">
        <v>0</v>
      </c>
      <c r="AY256" s="207">
        <v>0</v>
      </c>
      <c r="AZ256" s="207">
        <v>0</v>
      </c>
      <c r="BA256" s="207">
        <v>0</v>
      </c>
      <c r="BB256" s="207">
        <v>0</v>
      </c>
      <c r="BC256" s="207">
        <v>0</v>
      </c>
      <c r="BD256" s="207">
        <v>0</v>
      </c>
      <c r="BE256" s="207">
        <v>0</v>
      </c>
      <c r="BF256" s="207">
        <f t="shared" si="41"/>
        <v>0</v>
      </c>
    </row>
    <row r="257" spans="1:58" ht="15.75">
      <c r="A257" s="281"/>
      <c r="B257" s="256" t="s">
        <v>199</v>
      </c>
      <c r="C257" s="266" t="s">
        <v>38</v>
      </c>
      <c r="D257" s="202" t="s">
        <v>173</v>
      </c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9"/>
      <c r="W257" s="209">
        <v>0</v>
      </c>
      <c r="X257" s="209">
        <v>0</v>
      </c>
      <c r="Y257" s="207"/>
      <c r="Z257" s="207"/>
      <c r="AA257" s="207"/>
      <c r="AB257" s="207"/>
      <c r="AC257" s="207"/>
      <c r="AD257" s="207"/>
      <c r="AE257" s="207"/>
      <c r="AF257" s="207"/>
      <c r="AG257" s="207"/>
      <c r="AH257" s="207"/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9"/>
      <c r="AV257" s="209"/>
      <c r="AW257" s="207">
        <v>0</v>
      </c>
      <c r="AX257" s="207">
        <v>0</v>
      </c>
      <c r="AY257" s="207">
        <v>0</v>
      </c>
      <c r="AZ257" s="207">
        <v>0</v>
      </c>
      <c r="BA257" s="207">
        <v>0</v>
      </c>
      <c r="BB257" s="207">
        <v>0</v>
      </c>
      <c r="BC257" s="207">
        <v>0</v>
      </c>
      <c r="BD257" s="207">
        <v>0</v>
      </c>
      <c r="BE257" s="207">
        <v>0</v>
      </c>
      <c r="BF257" s="207">
        <f t="shared" si="41"/>
        <v>0</v>
      </c>
    </row>
    <row r="258" spans="1:58" ht="15.75">
      <c r="A258" s="281"/>
      <c r="B258" s="256"/>
      <c r="C258" s="266"/>
      <c r="D258" s="202" t="s">
        <v>174</v>
      </c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  <c r="V258" s="209"/>
      <c r="W258" s="209">
        <v>0</v>
      </c>
      <c r="X258" s="209">
        <v>0</v>
      </c>
      <c r="Y258" s="207"/>
      <c r="Z258" s="207"/>
      <c r="AA258" s="207"/>
      <c r="AB258" s="207"/>
      <c r="AC258" s="207"/>
      <c r="AD258" s="207"/>
      <c r="AE258" s="207"/>
      <c r="AF258" s="207"/>
      <c r="AG258" s="207"/>
      <c r="AH258" s="207"/>
      <c r="AI258" s="207"/>
      <c r="AJ258" s="207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7"/>
      <c r="AU258" s="209"/>
      <c r="AV258" s="209"/>
      <c r="AW258" s="207">
        <v>0</v>
      </c>
      <c r="AX258" s="207">
        <v>0</v>
      </c>
      <c r="AY258" s="207">
        <v>0</v>
      </c>
      <c r="AZ258" s="207">
        <v>0</v>
      </c>
      <c r="BA258" s="207">
        <v>0</v>
      </c>
      <c r="BB258" s="207">
        <v>0</v>
      </c>
      <c r="BC258" s="207">
        <v>0</v>
      </c>
      <c r="BD258" s="207">
        <v>0</v>
      </c>
      <c r="BE258" s="207">
        <v>0</v>
      </c>
      <c r="BF258" s="207">
        <f t="shared" si="41"/>
        <v>0</v>
      </c>
    </row>
    <row r="259" spans="1:58" ht="16.5" customHeight="1">
      <c r="A259" s="281"/>
      <c r="B259" s="273" t="s">
        <v>39</v>
      </c>
      <c r="C259" s="273" t="s">
        <v>179</v>
      </c>
      <c r="D259" s="187" t="s">
        <v>173</v>
      </c>
      <c r="E259" s="209">
        <f>E265+E267+E269+E271+E273+E275+E277+E279+E281+E283+E285+E287+E289+E291+E293+E295+E297+E299+E301+E303+E305+E307+E309+E311+E313+E315+E317+E319+E321+E323+E325+E327</f>
        <v>36</v>
      </c>
      <c r="F259" s="209">
        <f aca="true" t="shared" si="42" ref="F259:BF260">F265+F267+F269+F271+F273+F275+F277+F279+F281+F283+F285+F287+F289+F291+F293+F295+F297+F299+F301+F303+F305+F307+F309+F311+F313+F315+F317+F319+F321+F323+F325+F327</f>
        <v>36</v>
      </c>
      <c r="G259" s="209">
        <f t="shared" si="42"/>
        <v>36</v>
      </c>
      <c r="H259" s="209">
        <f t="shared" si="42"/>
        <v>36</v>
      </c>
      <c r="I259" s="209">
        <f t="shared" si="42"/>
        <v>36</v>
      </c>
      <c r="J259" s="209">
        <f t="shared" si="42"/>
        <v>36</v>
      </c>
      <c r="K259" s="209">
        <f t="shared" si="42"/>
        <v>36</v>
      </c>
      <c r="L259" s="209">
        <f t="shared" si="42"/>
        <v>36</v>
      </c>
      <c r="M259" s="209">
        <f t="shared" si="42"/>
        <v>36</v>
      </c>
      <c r="N259" s="209">
        <f t="shared" si="42"/>
        <v>36</v>
      </c>
      <c r="O259" s="209">
        <f t="shared" si="42"/>
        <v>36</v>
      </c>
      <c r="P259" s="209">
        <f t="shared" si="42"/>
        <v>36</v>
      </c>
      <c r="Q259" s="209">
        <f t="shared" si="42"/>
        <v>36</v>
      </c>
      <c r="R259" s="209">
        <f t="shared" si="42"/>
        <v>36</v>
      </c>
      <c r="S259" s="209">
        <f t="shared" si="42"/>
        <v>36</v>
      </c>
      <c r="T259" s="209">
        <f t="shared" si="42"/>
        <v>36</v>
      </c>
      <c r="U259" s="209">
        <f t="shared" si="42"/>
        <v>36</v>
      </c>
      <c r="V259" s="209">
        <f t="shared" si="42"/>
        <v>0</v>
      </c>
      <c r="W259" s="209">
        <f t="shared" si="42"/>
        <v>0</v>
      </c>
      <c r="X259" s="209">
        <f t="shared" si="42"/>
        <v>0</v>
      </c>
      <c r="Y259" s="209">
        <f t="shared" si="42"/>
        <v>0</v>
      </c>
      <c r="Z259" s="209">
        <f t="shared" si="42"/>
        <v>0</v>
      </c>
      <c r="AA259" s="209">
        <f t="shared" si="42"/>
        <v>0</v>
      </c>
      <c r="AB259" s="209">
        <f t="shared" si="42"/>
        <v>0</v>
      </c>
      <c r="AC259" s="209">
        <f t="shared" si="42"/>
        <v>0</v>
      </c>
      <c r="AD259" s="209">
        <f t="shared" si="42"/>
        <v>0</v>
      </c>
      <c r="AE259" s="209">
        <f t="shared" si="42"/>
        <v>0</v>
      </c>
      <c r="AF259" s="209">
        <f t="shared" si="42"/>
        <v>0</v>
      </c>
      <c r="AG259" s="209">
        <f t="shared" si="42"/>
        <v>0</v>
      </c>
      <c r="AH259" s="209">
        <f t="shared" si="42"/>
        <v>0</v>
      </c>
      <c r="AI259" s="209">
        <f t="shared" si="42"/>
        <v>0</v>
      </c>
      <c r="AJ259" s="209">
        <f t="shared" si="42"/>
        <v>0</v>
      </c>
      <c r="AK259" s="209">
        <f t="shared" si="42"/>
        <v>0</v>
      </c>
      <c r="AL259" s="209">
        <f t="shared" si="42"/>
        <v>0</v>
      </c>
      <c r="AM259" s="209">
        <f t="shared" si="42"/>
        <v>0</v>
      </c>
      <c r="AN259" s="209">
        <f t="shared" si="42"/>
        <v>0</v>
      </c>
      <c r="AO259" s="209">
        <f t="shared" si="42"/>
        <v>0</v>
      </c>
      <c r="AP259" s="209">
        <f t="shared" si="42"/>
        <v>0</v>
      </c>
      <c r="AQ259" s="209">
        <f t="shared" si="42"/>
        <v>0</v>
      </c>
      <c r="AR259" s="209">
        <f t="shared" si="42"/>
        <v>0</v>
      </c>
      <c r="AS259" s="209">
        <f t="shared" si="42"/>
        <v>0</v>
      </c>
      <c r="AT259" s="209">
        <f t="shared" si="42"/>
        <v>0</v>
      </c>
      <c r="AU259" s="209">
        <f t="shared" si="42"/>
        <v>0</v>
      </c>
      <c r="AV259" s="209">
        <f t="shared" si="42"/>
        <v>0</v>
      </c>
      <c r="AW259" s="209">
        <f t="shared" si="42"/>
        <v>0</v>
      </c>
      <c r="AX259" s="209">
        <f t="shared" si="42"/>
        <v>0</v>
      </c>
      <c r="AY259" s="209">
        <f t="shared" si="42"/>
        <v>0</v>
      </c>
      <c r="AZ259" s="209">
        <f t="shared" si="42"/>
        <v>0</v>
      </c>
      <c r="BA259" s="209">
        <f t="shared" si="42"/>
        <v>0</v>
      </c>
      <c r="BB259" s="209">
        <f t="shared" si="42"/>
        <v>0</v>
      </c>
      <c r="BC259" s="209">
        <f t="shared" si="42"/>
        <v>0</v>
      </c>
      <c r="BD259" s="209">
        <f t="shared" si="42"/>
        <v>0</v>
      </c>
      <c r="BE259" s="209">
        <f t="shared" si="42"/>
        <v>0</v>
      </c>
      <c r="BF259" s="209">
        <f t="shared" si="42"/>
        <v>612</v>
      </c>
    </row>
    <row r="260" spans="1:58" ht="21.75" customHeight="1">
      <c r="A260" s="281"/>
      <c r="B260" s="273"/>
      <c r="C260" s="273"/>
      <c r="D260" s="187" t="s">
        <v>174</v>
      </c>
      <c r="E260" s="209">
        <f>E266+E268+E270+E272+E274+E276+E278+E280+E282+E284+E286+E288+E290+E292+E294+E296+E298+E300+E302+E304+E306+E308+E310+E312+E314+E316+E318+E320+E322+E324+E326+E328</f>
        <v>18</v>
      </c>
      <c r="F260" s="209">
        <f t="shared" si="42"/>
        <v>0</v>
      </c>
      <c r="G260" s="209">
        <f t="shared" si="42"/>
        <v>0</v>
      </c>
      <c r="H260" s="209">
        <f t="shared" si="42"/>
        <v>0</v>
      </c>
      <c r="I260" s="209">
        <f t="shared" si="42"/>
        <v>18</v>
      </c>
      <c r="J260" s="209">
        <f t="shared" si="42"/>
        <v>0</v>
      </c>
      <c r="K260" s="209">
        <f t="shared" si="42"/>
        <v>0</v>
      </c>
      <c r="L260" s="209">
        <f t="shared" si="42"/>
        <v>18</v>
      </c>
      <c r="M260" s="209">
        <f t="shared" si="42"/>
        <v>0</v>
      </c>
      <c r="N260" s="209">
        <f t="shared" si="42"/>
        <v>0</v>
      </c>
      <c r="O260" s="209">
        <f t="shared" si="42"/>
        <v>18</v>
      </c>
      <c r="P260" s="209">
        <f t="shared" si="42"/>
        <v>0</v>
      </c>
      <c r="Q260" s="209">
        <f t="shared" si="42"/>
        <v>0</v>
      </c>
      <c r="R260" s="209">
        <f t="shared" si="42"/>
        <v>0</v>
      </c>
      <c r="S260" s="209">
        <f t="shared" si="42"/>
        <v>0</v>
      </c>
      <c r="T260" s="209">
        <f t="shared" si="42"/>
        <v>0</v>
      </c>
      <c r="U260" s="209">
        <f t="shared" si="42"/>
        <v>0</v>
      </c>
      <c r="V260" s="209">
        <f t="shared" si="42"/>
        <v>0</v>
      </c>
      <c r="W260" s="209">
        <f t="shared" si="42"/>
        <v>0</v>
      </c>
      <c r="X260" s="209">
        <f t="shared" si="42"/>
        <v>0</v>
      </c>
      <c r="Y260" s="209">
        <f t="shared" si="42"/>
        <v>0</v>
      </c>
      <c r="Z260" s="209">
        <f t="shared" si="42"/>
        <v>0</v>
      </c>
      <c r="AA260" s="209">
        <f t="shared" si="42"/>
        <v>0</v>
      </c>
      <c r="AB260" s="209">
        <f t="shared" si="42"/>
        <v>0</v>
      </c>
      <c r="AC260" s="209">
        <f t="shared" si="42"/>
        <v>0</v>
      </c>
      <c r="AD260" s="209">
        <f t="shared" si="42"/>
        <v>0</v>
      </c>
      <c r="AE260" s="209">
        <f t="shared" si="42"/>
        <v>0</v>
      </c>
      <c r="AF260" s="209">
        <f t="shared" si="42"/>
        <v>0</v>
      </c>
      <c r="AG260" s="209">
        <f t="shared" si="42"/>
        <v>0</v>
      </c>
      <c r="AH260" s="209">
        <f t="shared" si="42"/>
        <v>0</v>
      </c>
      <c r="AI260" s="209">
        <f t="shared" si="42"/>
        <v>0</v>
      </c>
      <c r="AJ260" s="209">
        <f t="shared" si="42"/>
        <v>0</v>
      </c>
      <c r="AK260" s="209">
        <f t="shared" si="42"/>
        <v>0</v>
      </c>
      <c r="AL260" s="209">
        <f t="shared" si="42"/>
        <v>0</v>
      </c>
      <c r="AM260" s="209">
        <f t="shared" si="42"/>
        <v>0</v>
      </c>
      <c r="AN260" s="209">
        <f t="shared" si="42"/>
        <v>0</v>
      </c>
      <c r="AO260" s="209">
        <f t="shared" si="42"/>
        <v>0</v>
      </c>
      <c r="AP260" s="209">
        <f t="shared" si="42"/>
        <v>0</v>
      </c>
      <c r="AQ260" s="209">
        <f t="shared" si="42"/>
        <v>0</v>
      </c>
      <c r="AR260" s="209">
        <f t="shared" si="42"/>
        <v>0</v>
      </c>
      <c r="AS260" s="209">
        <f t="shared" si="42"/>
        <v>0</v>
      </c>
      <c r="AT260" s="209">
        <f t="shared" si="42"/>
        <v>0</v>
      </c>
      <c r="AU260" s="209">
        <f t="shared" si="42"/>
        <v>0</v>
      </c>
      <c r="AV260" s="209">
        <f t="shared" si="42"/>
        <v>0</v>
      </c>
      <c r="AW260" s="209">
        <f t="shared" si="42"/>
        <v>0</v>
      </c>
      <c r="AX260" s="209">
        <f t="shared" si="42"/>
        <v>0</v>
      </c>
      <c r="AY260" s="209">
        <f t="shared" si="42"/>
        <v>0</v>
      </c>
      <c r="AZ260" s="209">
        <f t="shared" si="42"/>
        <v>0</v>
      </c>
      <c r="BA260" s="209">
        <f t="shared" si="42"/>
        <v>0</v>
      </c>
      <c r="BB260" s="209">
        <f t="shared" si="42"/>
        <v>0</v>
      </c>
      <c r="BC260" s="209">
        <f t="shared" si="42"/>
        <v>0</v>
      </c>
      <c r="BD260" s="209">
        <f t="shared" si="42"/>
        <v>0</v>
      </c>
      <c r="BE260" s="209">
        <f t="shared" si="42"/>
        <v>0</v>
      </c>
      <c r="BF260" s="209">
        <f t="shared" si="42"/>
        <v>72</v>
      </c>
    </row>
    <row r="261" spans="1:58" ht="15.75" customHeight="1">
      <c r="A261" s="281"/>
      <c r="B261" s="273" t="s">
        <v>180</v>
      </c>
      <c r="C261" s="273" t="s">
        <v>181</v>
      </c>
      <c r="D261" s="187" t="s">
        <v>173</v>
      </c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>
        <v>0</v>
      </c>
      <c r="X261" s="209">
        <v>0</v>
      </c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8"/>
      <c r="AL261" s="209"/>
      <c r="AM261" s="209"/>
      <c r="AN261" s="209"/>
      <c r="AO261" s="209"/>
      <c r="AP261" s="209"/>
      <c r="AQ261" s="209"/>
      <c r="AR261" s="208"/>
      <c r="AS261" s="209"/>
      <c r="AT261" s="209"/>
      <c r="AU261" s="209"/>
      <c r="AV261" s="209"/>
      <c r="AW261" s="207">
        <v>0</v>
      </c>
      <c r="AX261" s="207">
        <v>0</v>
      </c>
      <c r="AY261" s="207">
        <v>0</v>
      </c>
      <c r="AZ261" s="207">
        <v>0</v>
      </c>
      <c r="BA261" s="207">
        <v>0</v>
      </c>
      <c r="BB261" s="207">
        <v>0</v>
      </c>
      <c r="BC261" s="207">
        <v>0</v>
      </c>
      <c r="BD261" s="207">
        <v>0</v>
      </c>
      <c r="BE261" s="207">
        <v>0</v>
      </c>
      <c r="BF261" s="207">
        <f>SUM(E261:BE261)</f>
        <v>0</v>
      </c>
    </row>
    <row r="262" spans="1:58" ht="13.5" customHeight="1">
      <c r="A262" s="281"/>
      <c r="B262" s="273"/>
      <c r="C262" s="273"/>
      <c r="D262" s="187" t="s">
        <v>174</v>
      </c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>
        <v>0</v>
      </c>
      <c r="X262" s="209">
        <v>0</v>
      </c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8"/>
      <c r="AL262" s="209"/>
      <c r="AM262" s="209"/>
      <c r="AN262" s="209"/>
      <c r="AO262" s="209"/>
      <c r="AP262" s="209"/>
      <c r="AQ262" s="209"/>
      <c r="AR262" s="208"/>
      <c r="AS262" s="209"/>
      <c r="AT262" s="209"/>
      <c r="AU262" s="209"/>
      <c r="AV262" s="209"/>
      <c r="AW262" s="207">
        <v>0</v>
      </c>
      <c r="AX262" s="207">
        <v>0</v>
      </c>
      <c r="AY262" s="207">
        <v>0</v>
      </c>
      <c r="AZ262" s="207">
        <v>0</v>
      </c>
      <c r="BA262" s="207">
        <v>0</v>
      </c>
      <c r="BB262" s="207">
        <v>0</v>
      </c>
      <c r="BC262" s="207">
        <v>0</v>
      </c>
      <c r="BD262" s="207">
        <v>0</v>
      </c>
      <c r="BE262" s="207">
        <v>0</v>
      </c>
      <c r="BF262" s="207">
        <f>SUM(E262:BE262)</f>
        <v>0</v>
      </c>
    </row>
    <row r="263" spans="1:58" ht="19.5" customHeight="1">
      <c r="A263" s="281"/>
      <c r="B263" s="273" t="s">
        <v>200</v>
      </c>
      <c r="C263" s="258" t="s">
        <v>43</v>
      </c>
      <c r="D263" s="187" t="s">
        <v>173</v>
      </c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>
        <v>0</v>
      </c>
      <c r="X263" s="209">
        <v>0</v>
      </c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8"/>
      <c r="AS263" s="209"/>
      <c r="AT263" s="209"/>
      <c r="AU263" s="209"/>
      <c r="AV263" s="209"/>
      <c r="AW263" s="207">
        <v>0</v>
      </c>
      <c r="AX263" s="207">
        <v>0</v>
      </c>
      <c r="AY263" s="207">
        <v>0</v>
      </c>
      <c r="AZ263" s="207">
        <v>0</v>
      </c>
      <c r="BA263" s="207">
        <v>0</v>
      </c>
      <c r="BB263" s="207">
        <v>0</v>
      </c>
      <c r="BC263" s="207">
        <v>0</v>
      </c>
      <c r="BD263" s="207">
        <v>0</v>
      </c>
      <c r="BE263" s="207">
        <v>0</v>
      </c>
      <c r="BF263" s="207">
        <f>SUM(E263:BE263)</f>
        <v>0</v>
      </c>
    </row>
    <row r="264" spans="1:58" s="193" customFormat="1" ht="19.5" customHeight="1">
      <c r="A264" s="281"/>
      <c r="B264" s="273"/>
      <c r="C264" s="258"/>
      <c r="D264" s="187" t="s">
        <v>174</v>
      </c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>
        <v>0</v>
      </c>
      <c r="X264" s="209">
        <v>0</v>
      </c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8"/>
      <c r="AS264" s="209"/>
      <c r="AT264" s="209"/>
      <c r="AU264" s="209"/>
      <c r="AV264" s="209"/>
      <c r="AW264" s="207">
        <v>0</v>
      </c>
      <c r="AX264" s="207">
        <v>0</v>
      </c>
      <c r="AY264" s="207">
        <v>0</v>
      </c>
      <c r="AZ264" s="207">
        <v>0</v>
      </c>
      <c r="BA264" s="207">
        <v>0</v>
      </c>
      <c r="BB264" s="207">
        <v>0</v>
      </c>
      <c r="BC264" s="207">
        <v>0</v>
      </c>
      <c r="BD264" s="207">
        <v>0</v>
      </c>
      <c r="BE264" s="207">
        <v>0</v>
      </c>
      <c r="BF264" s="207">
        <f>SUM(E264:BE264)</f>
        <v>0</v>
      </c>
    </row>
    <row r="265" spans="1:58" ht="19.5" customHeight="1">
      <c r="A265" s="281"/>
      <c r="B265" s="276" t="s">
        <v>44</v>
      </c>
      <c r="C265" s="266" t="s">
        <v>89</v>
      </c>
      <c r="D265" s="187" t="s">
        <v>173</v>
      </c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>
        <v>0</v>
      </c>
      <c r="X265" s="209">
        <v>0</v>
      </c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09"/>
      <c r="AT265" s="209"/>
      <c r="AU265" s="209"/>
      <c r="AV265" s="209"/>
      <c r="AW265" s="209">
        <v>0</v>
      </c>
      <c r="AX265" s="209">
        <v>0</v>
      </c>
      <c r="AY265" s="209">
        <v>0</v>
      </c>
      <c r="AZ265" s="209">
        <v>0</v>
      </c>
      <c r="BA265" s="209">
        <v>0</v>
      </c>
      <c r="BB265" s="209">
        <v>0</v>
      </c>
      <c r="BC265" s="209">
        <v>0</v>
      </c>
      <c r="BD265" s="209">
        <v>0</v>
      </c>
      <c r="BE265" s="209">
        <v>0</v>
      </c>
      <c r="BF265" s="189">
        <f aca="true" t="shared" si="43" ref="BF265:BF328">SUM(E265:BE265)</f>
        <v>0</v>
      </c>
    </row>
    <row r="266" spans="1:58" s="193" customFormat="1" ht="19.5" customHeight="1">
      <c r="A266" s="281"/>
      <c r="B266" s="276"/>
      <c r="C266" s="266"/>
      <c r="D266" s="187" t="s">
        <v>174</v>
      </c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>
        <v>0</v>
      </c>
      <c r="X266" s="209">
        <v>0</v>
      </c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  <c r="AW266" s="209">
        <v>0</v>
      </c>
      <c r="AX266" s="209">
        <v>0</v>
      </c>
      <c r="AY266" s="209">
        <v>0</v>
      </c>
      <c r="AZ266" s="209">
        <v>0</v>
      </c>
      <c r="BA266" s="209">
        <v>0</v>
      </c>
      <c r="BB266" s="209">
        <v>0</v>
      </c>
      <c r="BC266" s="209">
        <v>0</v>
      </c>
      <c r="BD266" s="209">
        <v>0</v>
      </c>
      <c r="BE266" s="209">
        <v>0</v>
      </c>
      <c r="BF266" s="191">
        <f t="shared" si="43"/>
        <v>0</v>
      </c>
    </row>
    <row r="267" spans="1:58" ht="19.5" customHeight="1">
      <c r="A267" s="281"/>
      <c r="B267" s="266" t="s">
        <v>201</v>
      </c>
      <c r="C267" s="266" t="s">
        <v>96</v>
      </c>
      <c r="D267" s="187" t="s">
        <v>173</v>
      </c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>
        <v>0</v>
      </c>
      <c r="X267" s="209">
        <v>0</v>
      </c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  <c r="AW267" s="209">
        <v>0</v>
      </c>
      <c r="AX267" s="209">
        <v>0</v>
      </c>
      <c r="AY267" s="209">
        <v>0</v>
      </c>
      <c r="AZ267" s="209">
        <v>0</v>
      </c>
      <c r="BA267" s="209">
        <v>0</v>
      </c>
      <c r="BB267" s="209">
        <v>0</v>
      </c>
      <c r="BC267" s="209">
        <v>0</v>
      </c>
      <c r="BD267" s="209">
        <v>0</v>
      </c>
      <c r="BE267" s="209">
        <v>0</v>
      </c>
      <c r="BF267" s="191">
        <f t="shared" si="43"/>
        <v>0</v>
      </c>
    </row>
    <row r="268" spans="1:58" ht="19.5" customHeight="1">
      <c r="A268" s="281"/>
      <c r="B268" s="266"/>
      <c r="C268" s="266"/>
      <c r="D268" s="187" t="s">
        <v>174</v>
      </c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>
        <v>0</v>
      </c>
      <c r="X268" s="209">
        <v>0</v>
      </c>
      <c r="Y268" s="209"/>
      <c r="Z268" s="209"/>
      <c r="AA268" s="209"/>
      <c r="AB268" s="209"/>
      <c r="AC268" s="209"/>
      <c r="AD268" s="209"/>
      <c r="AE268" s="209"/>
      <c r="AF268" s="209"/>
      <c r="AG268" s="209"/>
      <c r="AH268" s="209"/>
      <c r="AI268" s="209"/>
      <c r="AJ268" s="209"/>
      <c r="AK268" s="209"/>
      <c r="AL268" s="209"/>
      <c r="AM268" s="209"/>
      <c r="AN268" s="209"/>
      <c r="AO268" s="209"/>
      <c r="AP268" s="209"/>
      <c r="AQ268" s="209"/>
      <c r="AR268" s="209"/>
      <c r="AS268" s="209"/>
      <c r="AT268" s="209"/>
      <c r="AU268" s="209"/>
      <c r="AV268" s="209"/>
      <c r="AW268" s="209">
        <v>0</v>
      </c>
      <c r="AX268" s="209">
        <v>0</v>
      </c>
      <c r="AY268" s="209">
        <v>0</v>
      </c>
      <c r="AZ268" s="209">
        <v>0</v>
      </c>
      <c r="BA268" s="209">
        <v>0</v>
      </c>
      <c r="BB268" s="209">
        <v>0</v>
      </c>
      <c r="BC268" s="209">
        <v>0</v>
      </c>
      <c r="BD268" s="209">
        <v>0</v>
      </c>
      <c r="BE268" s="209">
        <v>0</v>
      </c>
      <c r="BF268" s="191">
        <f t="shared" si="43"/>
        <v>0</v>
      </c>
    </row>
    <row r="269" spans="1:58" s="193" customFormat="1" ht="19.5" customHeight="1">
      <c r="A269" s="281"/>
      <c r="B269" s="266" t="s">
        <v>202</v>
      </c>
      <c r="C269" s="266" t="s">
        <v>300</v>
      </c>
      <c r="D269" s="187" t="s">
        <v>173</v>
      </c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>
        <v>0</v>
      </c>
      <c r="X269" s="209">
        <v>0</v>
      </c>
      <c r="Y269" s="209"/>
      <c r="Z269" s="209"/>
      <c r="AA269" s="209"/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  <c r="AT269" s="209"/>
      <c r="AU269" s="209"/>
      <c r="AV269" s="209"/>
      <c r="AW269" s="209">
        <v>0</v>
      </c>
      <c r="AX269" s="209">
        <v>0</v>
      </c>
      <c r="AY269" s="209">
        <v>0</v>
      </c>
      <c r="AZ269" s="209">
        <v>0</v>
      </c>
      <c r="BA269" s="209">
        <v>0</v>
      </c>
      <c r="BB269" s="209">
        <v>0</v>
      </c>
      <c r="BC269" s="209">
        <v>0</v>
      </c>
      <c r="BD269" s="209">
        <v>0</v>
      </c>
      <c r="BE269" s="209">
        <v>0</v>
      </c>
      <c r="BF269" s="191">
        <f t="shared" si="43"/>
        <v>0</v>
      </c>
    </row>
    <row r="270" spans="1:58" s="193" customFormat="1" ht="19.5" customHeight="1">
      <c r="A270" s="281"/>
      <c r="B270" s="266"/>
      <c r="C270" s="266"/>
      <c r="D270" s="187" t="s">
        <v>174</v>
      </c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>
        <v>0</v>
      </c>
      <c r="X270" s="209">
        <v>0</v>
      </c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  <c r="AW270" s="209">
        <v>0</v>
      </c>
      <c r="AX270" s="209">
        <v>0</v>
      </c>
      <c r="AY270" s="209">
        <v>0</v>
      </c>
      <c r="AZ270" s="209">
        <v>0</v>
      </c>
      <c r="BA270" s="209">
        <v>0</v>
      </c>
      <c r="BB270" s="209">
        <v>0</v>
      </c>
      <c r="BC270" s="209">
        <v>0</v>
      </c>
      <c r="BD270" s="209">
        <v>0</v>
      </c>
      <c r="BE270" s="209">
        <v>0</v>
      </c>
      <c r="BF270" s="191">
        <f t="shared" si="43"/>
        <v>0</v>
      </c>
    </row>
    <row r="271" spans="1:58" ht="24.75" customHeight="1">
      <c r="A271" s="281"/>
      <c r="B271" s="285" t="s">
        <v>203</v>
      </c>
      <c r="C271" s="286" t="str">
        <f>C138</f>
        <v>Техническое оснащение и организация рабочего места</v>
      </c>
      <c r="D271" s="202" t="s">
        <v>173</v>
      </c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9"/>
      <c r="W271" s="209">
        <v>0</v>
      </c>
      <c r="X271" s="209">
        <v>0</v>
      </c>
      <c r="Y271" s="207"/>
      <c r="Z271" s="207"/>
      <c r="AA271" s="207"/>
      <c r="AB271" s="207"/>
      <c r="AC271" s="207"/>
      <c r="AD271" s="207"/>
      <c r="AE271" s="207"/>
      <c r="AF271" s="207"/>
      <c r="AG271" s="207"/>
      <c r="AH271" s="207"/>
      <c r="AI271" s="207"/>
      <c r="AJ271" s="207"/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7"/>
      <c r="AU271" s="209"/>
      <c r="AV271" s="209"/>
      <c r="AW271" s="209">
        <v>0</v>
      </c>
      <c r="AX271" s="209">
        <v>0</v>
      </c>
      <c r="AY271" s="209">
        <v>0</v>
      </c>
      <c r="AZ271" s="209">
        <v>0</v>
      </c>
      <c r="BA271" s="209">
        <v>0</v>
      </c>
      <c r="BB271" s="209">
        <v>0</v>
      </c>
      <c r="BC271" s="209">
        <v>0</v>
      </c>
      <c r="BD271" s="209">
        <v>0</v>
      </c>
      <c r="BE271" s="209">
        <v>0</v>
      </c>
      <c r="BF271" s="191">
        <f t="shared" si="43"/>
        <v>0</v>
      </c>
    </row>
    <row r="272" spans="1:58" ht="15.75">
      <c r="A272" s="281"/>
      <c r="B272" s="285"/>
      <c r="C272" s="286"/>
      <c r="D272" s="202" t="s">
        <v>174</v>
      </c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9"/>
      <c r="W272" s="209">
        <v>0</v>
      </c>
      <c r="X272" s="209">
        <v>0</v>
      </c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07"/>
      <c r="AK272" s="207"/>
      <c r="AL272" s="207"/>
      <c r="AM272" s="207"/>
      <c r="AN272" s="207"/>
      <c r="AO272" s="207"/>
      <c r="AP272" s="207"/>
      <c r="AQ272" s="207"/>
      <c r="AR272" s="207"/>
      <c r="AS272" s="207"/>
      <c r="AT272" s="207"/>
      <c r="AU272" s="209"/>
      <c r="AV272" s="209"/>
      <c r="AW272" s="209">
        <v>0</v>
      </c>
      <c r="AX272" s="209">
        <v>0</v>
      </c>
      <c r="AY272" s="209">
        <v>0</v>
      </c>
      <c r="AZ272" s="209">
        <v>0</v>
      </c>
      <c r="BA272" s="209">
        <v>0</v>
      </c>
      <c r="BB272" s="209">
        <v>0</v>
      </c>
      <c r="BC272" s="209">
        <v>0</v>
      </c>
      <c r="BD272" s="209">
        <v>0</v>
      </c>
      <c r="BE272" s="209">
        <v>0</v>
      </c>
      <c r="BF272" s="191">
        <f t="shared" si="43"/>
        <v>0</v>
      </c>
    </row>
    <row r="273" spans="1:58" s="185" customFormat="1" ht="21.75" customHeight="1">
      <c r="A273" s="281"/>
      <c r="B273" s="285" t="s">
        <v>47</v>
      </c>
      <c r="C273" s="292" t="str">
        <f>C140</f>
        <v>Технология приготовления сырья и приготовления блюд и граниров из круп, бобовых, макаронных изделий , яиц, творога , теста</v>
      </c>
      <c r="D273" s="202" t="s">
        <v>173</v>
      </c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9"/>
      <c r="W273" s="209">
        <v>0</v>
      </c>
      <c r="X273" s="209">
        <v>0</v>
      </c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  <c r="AS273" s="207"/>
      <c r="AT273" s="207"/>
      <c r="AU273" s="209"/>
      <c r="AV273" s="209"/>
      <c r="AW273" s="209">
        <v>0</v>
      </c>
      <c r="AX273" s="209">
        <v>0</v>
      </c>
      <c r="AY273" s="209">
        <v>0</v>
      </c>
      <c r="AZ273" s="209">
        <v>0</v>
      </c>
      <c r="BA273" s="209">
        <v>0</v>
      </c>
      <c r="BB273" s="209">
        <v>0</v>
      </c>
      <c r="BC273" s="209">
        <v>0</v>
      </c>
      <c r="BD273" s="209">
        <v>0</v>
      </c>
      <c r="BE273" s="209">
        <v>0</v>
      </c>
      <c r="BF273" s="191">
        <f t="shared" si="43"/>
        <v>0</v>
      </c>
    </row>
    <row r="274" spans="1:58" ht="22.5" customHeight="1">
      <c r="A274" s="281"/>
      <c r="B274" s="285"/>
      <c r="C274" s="293"/>
      <c r="D274" s="202" t="s">
        <v>174</v>
      </c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09"/>
      <c r="W274" s="209">
        <v>0</v>
      </c>
      <c r="X274" s="209">
        <v>0</v>
      </c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7"/>
      <c r="AU274" s="209"/>
      <c r="AV274" s="209"/>
      <c r="AW274" s="209">
        <v>0</v>
      </c>
      <c r="AX274" s="209">
        <v>0</v>
      </c>
      <c r="AY274" s="209">
        <v>0</v>
      </c>
      <c r="AZ274" s="209">
        <v>0</v>
      </c>
      <c r="BA274" s="209">
        <v>0</v>
      </c>
      <c r="BB274" s="209">
        <v>0</v>
      </c>
      <c r="BC274" s="209">
        <v>0</v>
      </c>
      <c r="BD274" s="209">
        <v>0</v>
      </c>
      <c r="BE274" s="209">
        <v>0</v>
      </c>
      <c r="BF274" s="191">
        <f t="shared" si="43"/>
        <v>0</v>
      </c>
    </row>
    <row r="275" spans="1:58" ht="15.75">
      <c r="A275" s="281"/>
      <c r="B275" s="288" t="s">
        <v>204</v>
      </c>
      <c r="C275" s="289" t="s">
        <v>96</v>
      </c>
      <c r="D275" s="202" t="s">
        <v>173</v>
      </c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9"/>
      <c r="W275" s="209">
        <v>0</v>
      </c>
      <c r="X275" s="209">
        <v>0</v>
      </c>
      <c r="Y275" s="207"/>
      <c r="Z275" s="207"/>
      <c r="AA275" s="207"/>
      <c r="AB275" s="207"/>
      <c r="AC275" s="207"/>
      <c r="AD275" s="207"/>
      <c r="AE275" s="207"/>
      <c r="AF275" s="207"/>
      <c r="AG275" s="207"/>
      <c r="AH275" s="207"/>
      <c r="AI275" s="207"/>
      <c r="AJ275" s="207"/>
      <c r="AK275" s="207"/>
      <c r="AL275" s="207"/>
      <c r="AM275" s="207"/>
      <c r="AN275" s="207"/>
      <c r="AO275" s="207"/>
      <c r="AP275" s="207"/>
      <c r="AQ275" s="207"/>
      <c r="AR275" s="207"/>
      <c r="AS275" s="207"/>
      <c r="AT275" s="207"/>
      <c r="AU275" s="209"/>
      <c r="AV275" s="209"/>
      <c r="AW275" s="209">
        <v>0</v>
      </c>
      <c r="AX275" s="209">
        <v>0</v>
      </c>
      <c r="AY275" s="209">
        <v>0</v>
      </c>
      <c r="AZ275" s="209">
        <v>0</v>
      </c>
      <c r="BA275" s="209">
        <v>0</v>
      </c>
      <c r="BB275" s="209">
        <v>0</v>
      </c>
      <c r="BC275" s="209">
        <v>0</v>
      </c>
      <c r="BD275" s="209">
        <v>0</v>
      </c>
      <c r="BE275" s="209">
        <v>0</v>
      </c>
      <c r="BF275" s="191">
        <f t="shared" si="43"/>
        <v>0</v>
      </c>
    </row>
    <row r="276" spans="1:58" ht="15.75">
      <c r="A276" s="281"/>
      <c r="B276" s="288"/>
      <c r="C276" s="289"/>
      <c r="D276" s="202" t="s">
        <v>174</v>
      </c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9"/>
      <c r="W276" s="209">
        <v>0</v>
      </c>
      <c r="X276" s="209">
        <v>0</v>
      </c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07"/>
      <c r="AK276" s="207"/>
      <c r="AL276" s="207"/>
      <c r="AM276" s="207"/>
      <c r="AN276" s="207"/>
      <c r="AO276" s="207"/>
      <c r="AP276" s="207"/>
      <c r="AQ276" s="207"/>
      <c r="AR276" s="207"/>
      <c r="AS276" s="207"/>
      <c r="AT276" s="207"/>
      <c r="AU276" s="209"/>
      <c r="AV276" s="209"/>
      <c r="AW276" s="209">
        <v>0</v>
      </c>
      <c r="AX276" s="209">
        <v>0</v>
      </c>
      <c r="AY276" s="209">
        <v>0</v>
      </c>
      <c r="AZ276" s="209">
        <v>0</v>
      </c>
      <c r="BA276" s="209">
        <v>0</v>
      </c>
      <c r="BB276" s="209">
        <v>0</v>
      </c>
      <c r="BC276" s="209">
        <v>0</v>
      </c>
      <c r="BD276" s="209">
        <v>0</v>
      </c>
      <c r="BE276" s="209">
        <v>0</v>
      </c>
      <c r="BF276" s="191">
        <f t="shared" si="43"/>
        <v>0</v>
      </c>
    </row>
    <row r="277" spans="1:58" ht="18.75" customHeight="1">
      <c r="A277" s="281"/>
      <c r="B277" s="288" t="s">
        <v>205</v>
      </c>
      <c r="C277" s="288" t="s">
        <v>90</v>
      </c>
      <c r="D277" s="202" t="s">
        <v>173</v>
      </c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9"/>
      <c r="W277" s="209">
        <v>0</v>
      </c>
      <c r="X277" s="209">
        <v>0</v>
      </c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9"/>
      <c r="AV277" s="209"/>
      <c r="AW277" s="209">
        <v>0</v>
      </c>
      <c r="AX277" s="209">
        <v>0</v>
      </c>
      <c r="AY277" s="209">
        <v>0</v>
      </c>
      <c r="AZ277" s="209">
        <v>0</v>
      </c>
      <c r="BA277" s="209">
        <v>0</v>
      </c>
      <c r="BB277" s="209">
        <v>0</v>
      </c>
      <c r="BC277" s="209">
        <v>0</v>
      </c>
      <c r="BD277" s="209">
        <v>0</v>
      </c>
      <c r="BE277" s="209">
        <v>0</v>
      </c>
      <c r="BF277" s="191">
        <f t="shared" si="43"/>
        <v>0</v>
      </c>
    </row>
    <row r="278" spans="1:58" ht="15.75">
      <c r="A278" s="281"/>
      <c r="B278" s="288"/>
      <c r="C278" s="288"/>
      <c r="D278" s="202" t="s">
        <v>174</v>
      </c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9"/>
      <c r="W278" s="209">
        <v>0</v>
      </c>
      <c r="X278" s="209">
        <v>0</v>
      </c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9"/>
      <c r="AV278" s="209"/>
      <c r="AW278" s="209">
        <v>0</v>
      </c>
      <c r="AX278" s="209">
        <v>0</v>
      </c>
      <c r="AY278" s="209">
        <v>0</v>
      </c>
      <c r="AZ278" s="209">
        <v>0</v>
      </c>
      <c r="BA278" s="209">
        <v>0</v>
      </c>
      <c r="BB278" s="209">
        <v>0</v>
      </c>
      <c r="BC278" s="209">
        <v>0</v>
      </c>
      <c r="BD278" s="209">
        <v>0</v>
      </c>
      <c r="BE278" s="209">
        <v>0</v>
      </c>
      <c r="BF278" s="191">
        <f t="shared" si="43"/>
        <v>0</v>
      </c>
    </row>
    <row r="279" spans="1:58" ht="16.5" customHeight="1">
      <c r="A279" s="281"/>
      <c r="B279" s="285" t="s">
        <v>206</v>
      </c>
      <c r="C279" s="285" t="s">
        <v>50</v>
      </c>
      <c r="D279" s="202" t="s">
        <v>173</v>
      </c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9"/>
      <c r="W279" s="209">
        <v>0</v>
      </c>
      <c r="X279" s="209">
        <v>0</v>
      </c>
      <c r="Y279" s="207"/>
      <c r="Z279" s="207"/>
      <c r="AA279" s="207"/>
      <c r="AB279" s="207"/>
      <c r="AC279" s="207"/>
      <c r="AD279" s="207"/>
      <c r="AE279" s="207"/>
      <c r="AF279" s="207"/>
      <c r="AG279" s="207"/>
      <c r="AH279" s="207"/>
      <c r="AI279" s="207"/>
      <c r="AJ279" s="207"/>
      <c r="AK279" s="207"/>
      <c r="AL279" s="207"/>
      <c r="AM279" s="207"/>
      <c r="AN279" s="207"/>
      <c r="AO279" s="207"/>
      <c r="AP279" s="207"/>
      <c r="AQ279" s="207"/>
      <c r="AR279" s="207"/>
      <c r="AS279" s="207"/>
      <c r="AT279" s="207"/>
      <c r="AU279" s="209"/>
      <c r="AV279" s="209"/>
      <c r="AW279" s="209">
        <v>0</v>
      </c>
      <c r="AX279" s="209">
        <v>0</v>
      </c>
      <c r="AY279" s="209">
        <v>0</v>
      </c>
      <c r="AZ279" s="209">
        <v>0</v>
      </c>
      <c r="BA279" s="209">
        <v>0</v>
      </c>
      <c r="BB279" s="209">
        <v>0</v>
      </c>
      <c r="BC279" s="209">
        <v>0</v>
      </c>
      <c r="BD279" s="209">
        <v>0</v>
      </c>
      <c r="BE279" s="209">
        <v>0</v>
      </c>
      <c r="BF279" s="191">
        <f t="shared" si="43"/>
        <v>0</v>
      </c>
    </row>
    <row r="280" spans="1:58" ht="15.75">
      <c r="A280" s="281"/>
      <c r="B280" s="285"/>
      <c r="C280" s="285"/>
      <c r="D280" s="202" t="s">
        <v>174</v>
      </c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9"/>
      <c r="W280" s="209">
        <v>0</v>
      </c>
      <c r="X280" s="209">
        <v>0</v>
      </c>
      <c r="Y280" s="207"/>
      <c r="Z280" s="207"/>
      <c r="AA280" s="207"/>
      <c r="AB280" s="207"/>
      <c r="AC280" s="207"/>
      <c r="AD280" s="207"/>
      <c r="AE280" s="207"/>
      <c r="AF280" s="207"/>
      <c r="AG280" s="207"/>
      <c r="AH280" s="207"/>
      <c r="AI280" s="207"/>
      <c r="AJ280" s="207"/>
      <c r="AK280" s="207"/>
      <c r="AL280" s="207"/>
      <c r="AM280" s="207"/>
      <c r="AN280" s="207"/>
      <c r="AO280" s="207"/>
      <c r="AP280" s="207"/>
      <c r="AQ280" s="207"/>
      <c r="AR280" s="207"/>
      <c r="AS280" s="207"/>
      <c r="AT280" s="207"/>
      <c r="AU280" s="209"/>
      <c r="AV280" s="209"/>
      <c r="AW280" s="209">
        <v>0</v>
      </c>
      <c r="AX280" s="209">
        <v>0</v>
      </c>
      <c r="AY280" s="209">
        <v>0</v>
      </c>
      <c r="AZ280" s="209">
        <v>0</v>
      </c>
      <c r="BA280" s="209">
        <v>0</v>
      </c>
      <c r="BB280" s="209">
        <v>0</v>
      </c>
      <c r="BC280" s="209">
        <v>0</v>
      </c>
      <c r="BD280" s="209">
        <v>0</v>
      </c>
      <c r="BE280" s="209">
        <v>0</v>
      </c>
      <c r="BF280" s="191">
        <f t="shared" si="43"/>
        <v>0</v>
      </c>
    </row>
    <row r="281" spans="1:58" ht="15.75">
      <c r="A281" s="281"/>
      <c r="B281" s="285" t="s">
        <v>51</v>
      </c>
      <c r="C281" s="286" t="s">
        <v>52</v>
      </c>
      <c r="D281" s="202" t="s">
        <v>173</v>
      </c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9"/>
      <c r="W281" s="209">
        <v>0</v>
      </c>
      <c r="X281" s="209">
        <v>0</v>
      </c>
      <c r="Y281" s="207"/>
      <c r="Z281" s="207"/>
      <c r="AA281" s="207"/>
      <c r="AB281" s="207"/>
      <c r="AC281" s="207"/>
      <c r="AD281" s="207"/>
      <c r="AE281" s="207"/>
      <c r="AF281" s="207"/>
      <c r="AG281" s="207"/>
      <c r="AH281" s="207"/>
      <c r="AI281" s="207"/>
      <c r="AJ281" s="207"/>
      <c r="AK281" s="207"/>
      <c r="AL281" s="207"/>
      <c r="AM281" s="207"/>
      <c r="AN281" s="207"/>
      <c r="AO281" s="207"/>
      <c r="AP281" s="207"/>
      <c r="AQ281" s="207"/>
      <c r="AR281" s="207"/>
      <c r="AS281" s="207"/>
      <c r="AT281" s="207"/>
      <c r="AU281" s="209"/>
      <c r="AV281" s="209"/>
      <c r="AW281" s="209">
        <v>0</v>
      </c>
      <c r="AX281" s="209">
        <v>0</v>
      </c>
      <c r="AY281" s="209">
        <v>0</v>
      </c>
      <c r="AZ281" s="209">
        <v>0</v>
      </c>
      <c r="BA281" s="209">
        <v>0</v>
      </c>
      <c r="BB281" s="209">
        <v>0</v>
      </c>
      <c r="BC281" s="209">
        <v>0</v>
      </c>
      <c r="BD281" s="209">
        <v>0</v>
      </c>
      <c r="BE281" s="209">
        <v>0</v>
      </c>
      <c r="BF281" s="191">
        <f t="shared" si="43"/>
        <v>0</v>
      </c>
    </row>
    <row r="282" spans="1:58" ht="15.75">
      <c r="A282" s="281"/>
      <c r="B282" s="285"/>
      <c r="C282" s="286"/>
      <c r="D282" s="202" t="s">
        <v>174</v>
      </c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9"/>
      <c r="W282" s="209">
        <v>0</v>
      </c>
      <c r="X282" s="209">
        <v>0</v>
      </c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9"/>
      <c r="AV282" s="209"/>
      <c r="AW282" s="209">
        <v>0</v>
      </c>
      <c r="AX282" s="209">
        <v>0</v>
      </c>
      <c r="AY282" s="209">
        <v>0</v>
      </c>
      <c r="AZ282" s="209">
        <v>0</v>
      </c>
      <c r="BA282" s="209">
        <v>0</v>
      </c>
      <c r="BB282" s="209">
        <v>0</v>
      </c>
      <c r="BC282" s="209">
        <v>0</v>
      </c>
      <c r="BD282" s="209">
        <v>0</v>
      </c>
      <c r="BE282" s="209">
        <v>0</v>
      </c>
      <c r="BF282" s="191">
        <f t="shared" si="43"/>
        <v>0</v>
      </c>
    </row>
    <row r="283" spans="1:58" ht="16.5" customHeight="1">
      <c r="A283" s="281"/>
      <c r="B283" s="288" t="s">
        <v>207</v>
      </c>
      <c r="C283" s="289" t="s">
        <v>96</v>
      </c>
      <c r="D283" s="202" t="s">
        <v>173</v>
      </c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9"/>
      <c r="W283" s="209">
        <v>0</v>
      </c>
      <c r="X283" s="209">
        <v>0</v>
      </c>
      <c r="Y283" s="207"/>
      <c r="Z283" s="207"/>
      <c r="AA283" s="207"/>
      <c r="AB283" s="207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9"/>
      <c r="AV283" s="209"/>
      <c r="AW283" s="209">
        <v>0</v>
      </c>
      <c r="AX283" s="209">
        <v>0</v>
      </c>
      <c r="AY283" s="209">
        <v>0</v>
      </c>
      <c r="AZ283" s="209">
        <v>0</v>
      </c>
      <c r="BA283" s="209">
        <v>0</v>
      </c>
      <c r="BB283" s="209">
        <v>0</v>
      </c>
      <c r="BC283" s="209">
        <v>0</v>
      </c>
      <c r="BD283" s="209">
        <v>0</v>
      </c>
      <c r="BE283" s="209">
        <v>0</v>
      </c>
      <c r="BF283" s="191">
        <f t="shared" si="43"/>
        <v>0</v>
      </c>
    </row>
    <row r="284" spans="1:58" ht="15.75">
      <c r="A284" s="281"/>
      <c r="B284" s="288"/>
      <c r="C284" s="286"/>
      <c r="D284" s="202" t="s">
        <v>174</v>
      </c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9"/>
      <c r="W284" s="209">
        <v>0</v>
      </c>
      <c r="X284" s="209">
        <v>0</v>
      </c>
      <c r="Y284" s="207"/>
      <c r="Z284" s="207"/>
      <c r="AA284" s="207"/>
      <c r="AB284" s="207"/>
      <c r="AC284" s="207"/>
      <c r="AD284" s="207"/>
      <c r="AE284" s="207"/>
      <c r="AF284" s="207"/>
      <c r="AG284" s="207"/>
      <c r="AH284" s="207"/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9"/>
      <c r="AV284" s="209"/>
      <c r="AW284" s="209">
        <v>0</v>
      </c>
      <c r="AX284" s="209">
        <v>0</v>
      </c>
      <c r="AY284" s="209">
        <v>0</v>
      </c>
      <c r="AZ284" s="209">
        <v>0</v>
      </c>
      <c r="BA284" s="209">
        <v>0</v>
      </c>
      <c r="BB284" s="209">
        <v>0</v>
      </c>
      <c r="BC284" s="209">
        <v>0</v>
      </c>
      <c r="BD284" s="209">
        <v>0</v>
      </c>
      <c r="BE284" s="209">
        <v>0</v>
      </c>
      <c r="BF284" s="191">
        <f t="shared" si="43"/>
        <v>0</v>
      </c>
    </row>
    <row r="285" spans="1:58" ht="16.5" customHeight="1">
      <c r="A285" s="281"/>
      <c r="B285" s="288" t="s">
        <v>208</v>
      </c>
      <c r="C285" s="289" t="s">
        <v>90</v>
      </c>
      <c r="D285" s="202" t="s">
        <v>173</v>
      </c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9"/>
      <c r="W285" s="209">
        <v>0</v>
      </c>
      <c r="X285" s="209">
        <v>0</v>
      </c>
      <c r="Y285" s="207"/>
      <c r="Z285" s="207"/>
      <c r="AA285" s="207"/>
      <c r="AB285" s="207"/>
      <c r="AC285" s="207"/>
      <c r="AD285" s="207"/>
      <c r="AE285" s="207"/>
      <c r="AF285" s="207"/>
      <c r="AG285" s="207"/>
      <c r="AH285" s="207"/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9"/>
      <c r="AV285" s="209"/>
      <c r="AW285" s="209">
        <v>0</v>
      </c>
      <c r="AX285" s="209">
        <v>0</v>
      </c>
      <c r="AY285" s="209">
        <v>0</v>
      </c>
      <c r="AZ285" s="209">
        <v>0</v>
      </c>
      <c r="BA285" s="209">
        <v>0</v>
      </c>
      <c r="BB285" s="209">
        <v>0</v>
      </c>
      <c r="BC285" s="209">
        <v>0</v>
      </c>
      <c r="BD285" s="209">
        <v>0</v>
      </c>
      <c r="BE285" s="209">
        <v>0</v>
      </c>
      <c r="BF285" s="191">
        <f t="shared" si="43"/>
        <v>0</v>
      </c>
    </row>
    <row r="286" spans="1:58" ht="15.75">
      <c r="A286" s="281"/>
      <c r="B286" s="288"/>
      <c r="C286" s="286"/>
      <c r="D286" s="202" t="s">
        <v>174</v>
      </c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9"/>
      <c r="W286" s="209">
        <v>0</v>
      </c>
      <c r="X286" s="209">
        <v>0</v>
      </c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9"/>
      <c r="AV286" s="209"/>
      <c r="AW286" s="209">
        <v>0</v>
      </c>
      <c r="AX286" s="209">
        <v>0</v>
      </c>
      <c r="AY286" s="209">
        <v>0</v>
      </c>
      <c r="AZ286" s="209">
        <v>0</v>
      </c>
      <c r="BA286" s="209">
        <v>0</v>
      </c>
      <c r="BB286" s="209">
        <v>0</v>
      </c>
      <c r="BC286" s="209">
        <v>0</v>
      </c>
      <c r="BD286" s="209">
        <v>0</v>
      </c>
      <c r="BE286" s="209">
        <v>0</v>
      </c>
      <c r="BF286" s="191">
        <f t="shared" si="43"/>
        <v>0</v>
      </c>
    </row>
    <row r="287" spans="1:58" ht="15.75">
      <c r="A287" s="281"/>
      <c r="B287" s="285" t="s">
        <v>209</v>
      </c>
      <c r="C287" s="286" t="s">
        <v>55</v>
      </c>
      <c r="D287" s="202" t="s">
        <v>173</v>
      </c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9"/>
      <c r="W287" s="209">
        <v>0</v>
      </c>
      <c r="X287" s="209">
        <v>0</v>
      </c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9"/>
      <c r="AV287" s="209"/>
      <c r="AW287" s="209">
        <v>0</v>
      </c>
      <c r="AX287" s="209">
        <v>0</v>
      </c>
      <c r="AY287" s="209">
        <v>0</v>
      </c>
      <c r="AZ287" s="209">
        <v>0</v>
      </c>
      <c r="BA287" s="209">
        <v>0</v>
      </c>
      <c r="BB287" s="209">
        <v>0</v>
      </c>
      <c r="BC287" s="209">
        <v>0</v>
      </c>
      <c r="BD287" s="209">
        <v>0</v>
      </c>
      <c r="BE287" s="209">
        <v>0</v>
      </c>
      <c r="BF287" s="191">
        <f t="shared" si="43"/>
        <v>0</v>
      </c>
    </row>
    <row r="288" spans="1:58" ht="15.75">
      <c r="A288" s="281"/>
      <c r="B288" s="285"/>
      <c r="C288" s="286"/>
      <c r="D288" s="202" t="s">
        <v>174</v>
      </c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9"/>
      <c r="W288" s="209">
        <v>0</v>
      </c>
      <c r="X288" s="209">
        <v>0</v>
      </c>
      <c r="Y288" s="207"/>
      <c r="Z288" s="207"/>
      <c r="AA288" s="207"/>
      <c r="AB288" s="207"/>
      <c r="AC288" s="207"/>
      <c r="AD288" s="207"/>
      <c r="AE288" s="207"/>
      <c r="AF288" s="207"/>
      <c r="AG288" s="207"/>
      <c r="AH288" s="207"/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7"/>
      <c r="AU288" s="209"/>
      <c r="AV288" s="209"/>
      <c r="AW288" s="209">
        <v>0</v>
      </c>
      <c r="AX288" s="209">
        <v>0</v>
      </c>
      <c r="AY288" s="209">
        <v>0</v>
      </c>
      <c r="AZ288" s="209">
        <v>0</v>
      </c>
      <c r="BA288" s="209">
        <v>0</v>
      </c>
      <c r="BB288" s="209">
        <v>0</v>
      </c>
      <c r="BC288" s="209">
        <v>0</v>
      </c>
      <c r="BD288" s="209">
        <v>0</v>
      </c>
      <c r="BE288" s="209">
        <v>0</v>
      </c>
      <c r="BF288" s="191">
        <f t="shared" si="43"/>
        <v>0</v>
      </c>
    </row>
    <row r="289" spans="1:58" ht="15.75">
      <c r="A289" s="281"/>
      <c r="B289" s="285" t="s">
        <v>56</v>
      </c>
      <c r="C289" s="286" t="s">
        <v>57</v>
      </c>
      <c r="D289" s="202" t="s">
        <v>173</v>
      </c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9"/>
      <c r="W289" s="209">
        <v>0</v>
      </c>
      <c r="X289" s="209">
        <v>0</v>
      </c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9"/>
      <c r="AV289" s="209"/>
      <c r="AW289" s="209">
        <v>0</v>
      </c>
      <c r="AX289" s="209">
        <v>0</v>
      </c>
      <c r="AY289" s="209">
        <v>0</v>
      </c>
      <c r="AZ289" s="209">
        <v>0</v>
      </c>
      <c r="BA289" s="209">
        <v>0</v>
      </c>
      <c r="BB289" s="209">
        <v>0</v>
      </c>
      <c r="BC289" s="209">
        <v>0</v>
      </c>
      <c r="BD289" s="209">
        <v>0</v>
      </c>
      <c r="BE289" s="209">
        <v>0</v>
      </c>
      <c r="BF289" s="191">
        <f t="shared" si="43"/>
        <v>0</v>
      </c>
    </row>
    <row r="290" spans="1:58" ht="15.75">
      <c r="A290" s="281"/>
      <c r="B290" s="285"/>
      <c r="C290" s="286"/>
      <c r="D290" s="202" t="s">
        <v>174</v>
      </c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9"/>
      <c r="W290" s="209">
        <v>0</v>
      </c>
      <c r="X290" s="209">
        <v>0</v>
      </c>
      <c r="Y290" s="207"/>
      <c r="Z290" s="207"/>
      <c r="AA290" s="207"/>
      <c r="AB290" s="207"/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9"/>
      <c r="AV290" s="209"/>
      <c r="AW290" s="209">
        <v>0</v>
      </c>
      <c r="AX290" s="209">
        <v>0</v>
      </c>
      <c r="AY290" s="209">
        <v>0</v>
      </c>
      <c r="AZ290" s="209">
        <v>0</v>
      </c>
      <c r="BA290" s="209">
        <v>0</v>
      </c>
      <c r="BB290" s="209">
        <v>0</v>
      </c>
      <c r="BC290" s="209">
        <v>0</v>
      </c>
      <c r="BD290" s="209">
        <v>0</v>
      </c>
      <c r="BE290" s="209">
        <v>0</v>
      </c>
      <c r="BF290" s="191">
        <f t="shared" si="43"/>
        <v>0</v>
      </c>
    </row>
    <row r="291" spans="1:58" ht="15.75">
      <c r="A291" s="281"/>
      <c r="B291" s="288" t="s">
        <v>210</v>
      </c>
      <c r="C291" s="289" t="s">
        <v>96</v>
      </c>
      <c r="D291" s="202" t="s">
        <v>173</v>
      </c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9"/>
      <c r="W291" s="209">
        <v>0</v>
      </c>
      <c r="X291" s="209">
        <v>0</v>
      </c>
      <c r="Y291" s="207"/>
      <c r="Z291" s="207"/>
      <c r="AA291" s="207"/>
      <c r="AB291" s="207"/>
      <c r="AC291" s="207"/>
      <c r="AD291" s="207"/>
      <c r="AE291" s="207"/>
      <c r="AF291" s="207"/>
      <c r="AG291" s="207"/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9"/>
      <c r="AV291" s="209"/>
      <c r="AW291" s="209">
        <v>0</v>
      </c>
      <c r="AX291" s="209">
        <v>0</v>
      </c>
      <c r="AY291" s="209">
        <v>0</v>
      </c>
      <c r="AZ291" s="209">
        <v>0</v>
      </c>
      <c r="BA291" s="209">
        <v>0</v>
      </c>
      <c r="BB291" s="209">
        <v>0</v>
      </c>
      <c r="BC291" s="209">
        <v>0</v>
      </c>
      <c r="BD291" s="209">
        <v>0</v>
      </c>
      <c r="BE291" s="209">
        <v>0</v>
      </c>
      <c r="BF291" s="191">
        <f t="shared" si="43"/>
        <v>0</v>
      </c>
    </row>
    <row r="292" spans="1:58" ht="15.75">
      <c r="A292" s="281"/>
      <c r="B292" s="288"/>
      <c r="C292" s="289"/>
      <c r="D292" s="202" t="s">
        <v>174</v>
      </c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  <c r="V292" s="209"/>
      <c r="W292" s="209">
        <v>0</v>
      </c>
      <c r="X292" s="209">
        <v>0</v>
      </c>
      <c r="Y292" s="207"/>
      <c r="Z292" s="207"/>
      <c r="AA292" s="207"/>
      <c r="AB292" s="207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9"/>
      <c r="AV292" s="209"/>
      <c r="AW292" s="209">
        <v>0</v>
      </c>
      <c r="AX292" s="209">
        <v>0</v>
      </c>
      <c r="AY292" s="209">
        <v>0</v>
      </c>
      <c r="AZ292" s="209">
        <v>0</v>
      </c>
      <c r="BA292" s="209">
        <v>0</v>
      </c>
      <c r="BB292" s="209">
        <v>0</v>
      </c>
      <c r="BC292" s="209">
        <v>0</v>
      </c>
      <c r="BD292" s="209">
        <v>0</v>
      </c>
      <c r="BE292" s="209">
        <v>0</v>
      </c>
      <c r="BF292" s="191">
        <f t="shared" si="43"/>
        <v>0</v>
      </c>
    </row>
    <row r="293" spans="1:58" ht="20.25" customHeight="1">
      <c r="A293" s="281"/>
      <c r="B293" s="288" t="s">
        <v>211</v>
      </c>
      <c r="C293" s="289" t="s">
        <v>90</v>
      </c>
      <c r="D293" s="202" t="s">
        <v>173</v>
      </c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9"/>
      <c r="W293" s="209">
        <v>0</v>
      </c>
      <c r="X293" s="209">
        <v>0</v>
      </c>
      <c r="Y293" s="207"/>
      <c r="Z293" s="207"/>
      <c r="AA293" s="207"/>
      <c r="AB293" s="207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9"/>
      <c r="AV293" s="209"/>
      <c r="AW293" s="209">
        <v>0</v>
      </c>
      <c r="AX293" s="209">
        <v>0</v>
      </c>
      <c r="AY293" s="209">
        <v>0</v>
      </c>
      <c r="AZ293" s="209">
        <v>0</v>
      </c>
      <c r="BA293" s="209">
        <v>0</v>
      </c>
      <c r="BB293" s="209">
        <v>0</v>
      </c>
      <c r="BC293" s="209">
        <v>0</v>
      </c>
      <c r="BD293" s="209">
        <v>0</v>
      </c>
      <c r="BE293" s="209">
        <v>0</v>
      </c>
      <c r="BF293" s="191">
        <f t="shared" si="43"/>
        <v>0</v>
      </c>
    </row>
    <row r="294" spans="1:58" ht="15.75">
      <c r="A294" s="281"/>
      <c r="B294" s="288"/>
      <c r="C294" s="289"/>
      <c r="D294" s="202" t="s">
        <v>174</v>
      </c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09"/>
      <c r="W294" s="209">
        <v>0</v>
      </c>
      <c r="X294" s="209">
        <v>0</v>
      </c>
      <c r="Y294" s="207"/>
      <c r="Z294" s="207"/>
      <c r="AA294" s="207"/>
      <c r="AB294" s="207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9"/>
      <c r="AV294" s="209"/>
      <c r="AW294" s="209">
        <v>0</v>
      </c>
      <c r="AX294" s="209">
        <v>0</v>
      </c>
      <c r="AY294" s="209">
        <v>0</v>
      </c>
      <c r="AZ294" s="209">
        <v>0</v>
      </c>
      <c r="BA294" s="209">
        <v>0</v>
      </c>
      <c r="BB294" s="209">
        <v>0</v>
      </c>
      <c r="BC294" s="209">
        <v>0</v>
      </c>
      <c r="BD294" s="209">
        <v>0</v>
      </c>
      <c r="BE294" s="209">
        <v>0</v>
      </c>
      <c r="BF294" s="191">
        <f t="shared" si="43"/>
        <v>0</v>
      </c>
    </row>
    <row r="295" spans="1:58" ht="15.75">
      <c r="A295" s="281"/>
      <c r="B295" s="285" t="s">
        <v>212</v>
      </c>
      <c r="C295" s="286" t="s">
        <v>60</v>
      </c>
      <c r="D295" s="202" t="s">
        <v>173</v>
      </c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9"/>
      <c r="W295" s="209">
        <v>0</v>
      </c>
      <c r="X295" s="209">
        <v>0</v>
      </c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9"/>
      <c r="AV295" s="209"/>
      <c r="AW295" s="209">
        <v>0</v>
      </c>
      <c r="AX295" s="209">
        <v>0</v>
      </c>
      <c r="AY295" s="209">
        <v>0</v>
      </c>
      <c r="AZ295" s="209">
        <v>0</v>
      </c>
      <c r="BA295" s="209">
        <v>0</v>
      </c>
      <c r="BB295" s="209">
        <v>0</v>
      </c>
      <c r="BC295" s="209">
        <v>0</v>
      </c>
      <c r="BD295" s="209">
        <v>0</v>
      </c>
      <c r="BE295" s="209">
        <v>0</v>
      </c>
      <c r="BF295" s="191">
        <f t="shared" si="43"/>
        <v>0</v>
      </c>
    </row>
    <row r="296" spans="1:58" ht="15.75">
      <c r="A296" s="281"/>
      <c r="B296" s="285"/>
      <c r="C296" s="286"/>
      <c r="D296" s="202" t="s">
        <v>174</v>
      </c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9"/>
      <c r="W296" s="209">
        <v>0</v>
      </c>
      <c r="X296" s="209">
        <v>0</v>
      </c>
      <c r="Y296" s="207"/>
      <c r="Z296" s="207"/>
      <c r="AA296" s="207"/>
      <c r="AB296" s="207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9"/>
      <c r="AV296" s="209"/>
      <c r="AW296" s="209">
        <v>0</v>
      </c>
      <c r="AX296" s="209">
        <v>0</v>
      </c>
      <c r="AY296" s="209">
        <v>0</v>
      </c>
      <c r="AZ296" s="209">
        <v>0</v>
      </c>
      <c r="BA296" s="209">
        <v>0</v>
      </c>
      <c r="BB296" s="209">
        <v>0</v>
      </c>
      <c r="BC296" s="209">
        <v>0</v>
      </c>
      <c r="BD296" s="209">
        <v>0</v>
      </c>
      <c r="BE296" s="209">
        <v>0</v>
      </c>
      <c r="BF296" s="191">
        <f t="shared" si="43"/>
        <v>0</v>
      </c>
    </row>
    <row r="297" spans="1:58" ht="16.5" customHeight="1">
      <c r="A297" s="281"/>
      <c r="B297" s="285" t="s">
        <v>61</v>
      </c>
      <c r="C297" s="286" t="s">
        <v>62</v>
      </c>
      <c r="D297" s="202" t="s">
        <v>173</v>
      </c>
      <c r="E297" s="207">
        <v>24</v>
      </c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9"/>
      <c r="W297" s="209">
        <v>0</v>
      </c>
      <c r="X297" s="209">
        <v>0</v>
      </c>
      <c r="Y297" s="207"/>
      <c r="Z297" s="207"/>
      <c r="AA297" s="207"/>
      <c r="AB297" s="207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9"/>
      <c r="AW297" s="209">
        <v>0</v>
      </c>
      <c r="AX297" s="209">
        <v>0</v>
      </c>
      <c r="AY297" s="209">
        <v>0</v>
      </c>
      <c r="AZ297" s="209">
        <v>0</v>
      </c>
      <c r="BA297" s="209">
        <v>0</v>
      </c>
      <c r="BB297" s="209">
        <v>0</v>
      </c>
      <c r="BC297" s="209">
        <v>0</v>
      </c>
      <c r="BD297" s="209">
        <v>0</v>
      </c>
      <c r="BE297" s="209">
        <v>0</v>
      </c>
      <c r="BF297" s="191">
        <f t="shared" si="43"/>
        <v>24</v>
      </c>
    </row>
    <row r="298" spans="1:58" ht="15.75">
      <c r="A298" s="281"/>
      <c r="B298" s="285"/>
      <c r="C298" s="286"/>
      <c r="D298" s="202" t="s">
        <v>174</v>
      </c>
      <c r="E298" s="207">
        <v>11</v>
      </c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9"/>
      <c r="W298" s="209">
        <v>0</v>
      </c>
      <c r="X298" s="209">
        <v>0</v>
      </c>
      <c r="Y298" s="207"/>
      <c r="Z298" s="207"/>
      <c r="AA298" s="207"/>
      <c r="AB298" s="207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9"/>
      <c r="AW298" s="209">
        <v>0</v>
      </c>
      <c r="AX298" s="209">
        <v>0</v>
      </c>
      <c r="AY298" s="209">
        <v>0</v>
      </c>
      <c r="AZ298" s="209">
        <v>0</v>
      </c>
      <c r="BA298" s="209">
        <v>0</v>
      </c>
      <c r="BB298" s="209">
        <v>0</v>
      </c>
      <c r="BC298" s="209">
        <v>0</v>
      </c>
      <c r="BD298" s="209">
        <v>0</v>
      </c>
      <c r="BE298" s="209">
        <v>0</v>
      </c>
      <c r="BF298" s="191">
        <f t="shared" si="43"/>
        <v>11</v>
      </c>
    </row>
    <row r="299" spans="1:58" ht="15.75">
      <c r="A299" s="281"/>
      <c r="B299" s="288" t="s">
        <v>213</v>
      </c>
      <c r="C299" s="289" t="s">
        <v>96</v>
      </c>
      <c r="D299" s="202" t="s">
        <v>173</v>
      </c>
      <c r="E299" s="207"/>
      <c r="F299" s="207">
        <v>36</v>
      </c>
      <c r="G299" s="207">
        <v>18</v>
      </c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9"/>
      <c r="W299" s="209">
        <v>0</v>
      </c>
      <c r="X299" s="209">
        <v>0</v>
      </c>
      <c r="Y299" s="207"/>
      <c r="Z299" s="207"/>
      <c r="AA299" s="207"/>
      <c r="AB299" s="207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9"/>
      <c r="AW299" s="209">
        <v>0</v>
      </c>
      <c r="AX299" s="209">
        <v>0</v>
      </c>
      <c r="AY299" s="209">
        <v>0</v>
      </c>
      <c r="AZ299" s="209">
        <v>0</v>
      </c>
      <c r="BA299" s="209">
        <v>0</v>
      </c>
      <c r="BB299" s="209">
        <v>0</v>
      </c>
      <c r="BC299" s="209">
        <v>0</v>
      </c>
      <c r="BD299" s="209">
        <v>0</v>
      </c>
      <c r="BE299" s="209">
        <v>0</v>
      </c>
      <c r="BF299" s="191">
        <f t="shared" si="43"/>
        <v>54</v>
      </c>
    </row>
    <row r="300" spans="1:58" ht="15.75">
      <c r="A300" s="281"/>
      <c r="B300" s="288"/>
      <c r="C300" s="289"/>
      <c r="D300" s="202" t="s">
        <v>174</v>
      </c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9"/>
      <c r="W300" s="209">
        <v>0</v>
      </c>
      <c r="X300" s="209">
        <v>0</v>
      </c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9"/>
      <c r="AW300" s="209">
        <v>0</v>
      </c>
      <c r="AX300" s="209">
        <v>0</v>
      </c>
      <c r="AY300" s="209">
        <v>0</v>
      </c>
      <c r="AZ300" s="209">
        <v>0</v>
      </c>
      <c r="BA300" s="209">
        <v>0</v>
      </c>
      <c r="BB300" s="209">
        <v>0</v>
      </c>
      <c r="BC300" s="209">
        <v>0</v>
      </c>
      <c r="BD300" s="209">
        <v>0</v>
      </c>
      <c r="BE300" s="209">
        <v>0</v>
      </c>
      <c r="BF300" s="191">
        <f t="shared" si="43"/>
        <v>0</v>
      </c>
    </row>
    <row r="301" spans="1:58" ht="16.5" customHeight="1">
      <c r="A301" s="281"/>
      <c r="B301" s="288" t="s">
        <v>214</v>
      </c>
      <c r="C301" s="289" t="s">
        <v>90</v>
      </c>
      <c r="D301" s="202" t="s">
        <v>173</v>
      </c>
      <c r="E301" s="207"/>
      <c r="F301" s="207"/>
      <c r="G301" s="207">
        <v>18</v>
      </c>
      <c r="H301" s="207">
        <v>36</v>
      </c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9"/>
      <c r="W301" s="209">
        <v>0</v>
      </c>
      <c r="X301" s="209">
        <v>0</v>
      </c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9"/>
      <c r="AV301" s="209"/>
      <c r="AW301" s="209">
        <v>0</v>
      </c>
      <c r="AX301" s="209">
        <v>0</v>
      </c>
      <c r="AY301" s="209">
        <v>0</v>
      </c>
      <c r="AZ301" s="209">
        <v>0</v>
      </c>
      <c r="BA301" s="209">
        <v>0</v>
      </c>
      <c r="BB301" s="209">
        <v>0</v>
      </c>
      <c r="BC301" s="209">
        <v>0</v>
      </c>
      <c r="BD301" s="209">
        <v>0</v>
      </c>
      <c r="BE301" s="209">
        <v>0</v>
      </c>
      <c r="BF301" s="191">
        <f t="shared" si="43"/>
        <v>54</v>
      </c>
    </row>
    <row r="302" spans="1:58" ht="15.75">
      <c r="A302" s="281"/>
      <c r="B302" s="288"/>
      <c r="C302" s="289"/>
      <c r="D302" s="202" t="s">
        <v>174</v>
      </c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9"/>
      <c r="W302" s="209">
        <v>0</v>
      </c>
      <c r="X302" s="209">
        <v>0</v>
      </c>
      <c r="Y302" s="207"/>
      <c r="Z302" s="207"/>
      <c r="AA302" s="207"/>
      <c r="AB302" s="207"/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9"/>
      <c r="AV302" s="209"/>
      <c r="AW302" s="209">
        <v>0</v>
      </c>
      <c r="AX302" s="209">
        <v>0</v>
      </c>
      <c r="AY302" s="209">
        <v>0</v>
      </c>
      <c r="AZ302" s="209">
        <v>0</v>
      </c>
      <c r="BA302" s="209">
        <v>0</v>
      </c>
      <c r="BB302" s="209">
        <v>0</v>
      </c>
      <c r="BC302" s="209">
        <v>0</v>
      </c>
      <c r="BD302" s="209">
        <v>0</v>
      </c>
      <c r="BE302" s="209">
        <v>0</v>
      </c>
      <c r="BF302" s="191">
        <f t="shared" si="43"/>
        <v>0</v>
      </c>
    </row>
    <row r="303" spans="1:58" ht="16.5" customHeight="1">
      <c r="A303" s="281"/>
      <c r="B303" s="285" t="s">
        <v>215</v>
      </c>
      <c r="C303" s="286" t="s">
        <v>65</v>
      </c>
      <c r="D303" s="202" t="s">
        <v>173</v>
      </c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9"/>
      <c r="W303" s="209">
        <v>0</v>
      </c>
      <c r="X303" s="209">
        <v>0</v>
      </c>
      <c r="Y303" s="207"/>
      <c r="Z303" s="207"/>
      <c r="AA303" s="207"/>
      <c r="AB303" s="207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9"/>
      <c r="AV303" s="209"/>
      <c r="AW303" s="209">
        <v>0</v>
      </c>
      <c r="AX303" s="209">
        <v>0</v>
      </c>
      <c r="AY303" s="209">
        <v>0</v>
      </c>
      <c r="AZ303" s="209">
        <v>0</v>
      </c>
      <c r="BA303" s="209">
        <v>0</v>
      </c>
      <c r="BB303" s="209">
        <v>0</v>
      </c>
      <c r="BC303" s="209">
        <v>0</v>
      </c>
      <c r="BD303" s="209">
        <v>0</v>
      </c>
      <c r="BE303" s="209">
        <v>0</v>
      </c>
      <c r="BF303" s="191">
        <f t="shared" si="43"/>
        <v>0</v>
      </c>
    </row>
    <row r="304" spans="1:58" ht="15.75">
      <c r="A304" s="281"/>
      <c r="B304" s="285"/>
      <c r="C304" s="286"/>
      <c r="D304" s="202" t="s">
        <v>174</v>
      </c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9"/>
      <c r="W304" s="209">
        <v>0</v>
      </c>
      <c r="X304" s="209">
        <v>0</v>
      </c>
      <c r="Y304" s="207"/>
      <c r="Z304" s="207"/>
      <c r="AA304" s="207"/>
      <c r="AB304" s="207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9"/>
      <c r="AV304" s="209"/>
      <c r="AW304" s="209">
        <v>0</v>
      </c>
      <c r="AX304" s="209">
        <v>0</v>
      </c>
      <c r="AY304" s="209">
        <v>0</v>
      </c>
      <c r="AZ304" s="209">
        <v>0</v>
      </c>
      <c r="BA304" s="209">
        <v>0</v>
      </c>
      <c r="BB304" s="209">
        <v>0</v>
      </c>
      <c r="BC304" s="209">
        <v>0</v>
      </c>
      <c r="BD304" s="209">
        <v>0</v>
      </c>
      <c r="BE304" s="209">
        <v>0</v>
      </c>
      <c r="BF304" s="191">
        <f t="shared" si="43"/>
        <v>0</v>
      </c>
    </row>
    <row r="305" spans="1:58" ht="15.75">
      <c r="A305" s="281"/>
      <c r="B305" s="285" t="s">
        <v>66</v>
      </c>
      <c r="C305" s="286" t="s">
        <v>67</v>
      </c>
      <c r="D305" s="202" t="s">
        <v>173</v>
      </c>
      <c r="E305" s="207">
        <v>10</v>
      </c>
      <c r="F305" s="207"/>
      <c r="G305" s="207"/>
      <c r="H305" s="207"/>
      <c r="I305" s="207">
        <v>14</v>
      </c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  <c r="V305" s="209"/>
      <c r="W305" s="209">
        <v>0</v>
      </c>
      <c r="X305" s="209">
        <v>0</v>
      </c>
      <c r="Y305" s="207"/>
      <c r="Z305" s="207"/>
      <c r="AA305" s="207"/>
      <c r="AB305" s="207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9"/>
      <c r="AV305" s="209"/>
      <c r="AW305" s="209">
        <v>0</v>
      </c>
      <c r="AX305" s="209">
        <v>0</v>
      </c>
      <c r="AY305" s="209">
        <v>0</v>
      </c>
      <c r="AZ305" s="209">
        <v>0</v>
      </c>
      <c r="BA305" s="209">
        <v>0</v>
      </c>
      <c r="BB305" s="209">
        <v>0</v>
      </c>
      <c r="BC305" s="209">
        <v>0</v>
      </c>
      <c r="BD305" s="209">
        <v>0</v>
      </c>
      <c r="BE305" s="209">
        <v>0</v>
      </c>
      <c r="BF305" s="191">
        <f t="shared" si="43"/>
        <v>24</v>
      </c>
    </row>
    <row r="306" spans="1:58" ht="20.25" customHeight="1">
      <c r="A306" s="281"/>
      <c r="B306" s="285"/>
      <c r="C306" s="286"/>
      <c r="D306" s="202" t="s">
        <v>174</v>
      </c>
      <c r="E306" s="207">
        <v>5</v>
      </c>
      <c r="F306" s="207"/>
      <c r="G306" s="207"/>
      <c r="H306" s="207"/>
      <c r="I306" s="207">
        <v>3</v>
      </c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  <c r="V306" s="209"/>
      <c r="W306" s="209">
        <v>0</v>
      </c>
      <c r="X306" s="209">
        <v>0</v>
      </c>
      <c r="Y306" s="207"/>
      <c r="Z306" s="207"/>
      <c r="AA306" s="207"/>
      <c r="AB306" s="207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9"/>
      <c r="AV306" s="209"/>
      <c r="AW306" s="209">
        <v>0</v>
      </c>
      <c r="AX306" s="209">
        <v>0</v>
      </c>
      <c r="AY306" s="209">
        <v>0</v>
      </c>
      <c r="AZ306" s="209">
        <v>0</v>
      </c>
      <c r="BA306" s="209">
        <v>0</v>
      </c>
      <c r="BB306" s="209">
        <v>0</v>
      </c>
      <c r="BC306" s="209">
        <v>0</v>
      </c>
      <c r="BD306" s="209">
        <v>0</v>
      </c>
      <c r="BE306" s="209">
        <v>0</v>
      </c>
      <c r="BF306" s="191">
        <f t="shared" si="43"/>
        <v>8</v>
      </c>
    </row>
    <row r="307" spans="1:58" ht="16.5" customHeight="1">
      <c r="A307" s="281"/>
      <c r="B307" s="288" t="s">
        <v>216</v>
      </c>
      <c r="C307" s="289" t="s">
        <v>96</v>
      </c>
      <c r="D307" s="202" t="s">
        <v>173</v>
      </c>
      <c r="E307" s="207"/>
      <c r="F307" s="207"/>
      <c r="G307" s="207"/>
      <c r="H307" s="207"/>
      <c r="I307" s="207"/>
      <c r="J307" s="207">
        <v>36</v>
      </c>
      <c r="K307" s="207">
        <v>18</v>
      </c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9"/>
      <c r="W307" s="209">
        <v>0</v>
      </c>
      <c r="X307" s="209">
        <v>0</v>
      </c>
      <c r="Y307" s="207"/>
      <c r="Z307" s="207"/>
      <c r="AA307" s="207"/>
      <c r="AB307" s="207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9"/>
      <c r="AV307" s="209"/>
      <c r="AW307" s="209">
        <v>0</v>
      </c>
      <c r="AX307" s="209">
        <v>0</v>
      </c>
      <c r="AY307" s="209">
        <v>0</v>
      </c>
      <c r="AZ307" s="209">
        <v>0</v>
      </c>
      <c r="BA307" s="209">
        <v>0</v>
      </c>
      <c r="BB307" s="209">
        <v>0</v>
      </c>
      <c r="BC307" s="209">
        <v>0</v>
      </c>
      <c r="BD307" s="209">
        <v>0</v>
      </c>
      <c r="BE307" s="209">
        <v>0</v>
      </c>
      <c r="BF307" s="191">
        <f t="shared" si="43"/>
        <v>54</v>
      </c>
    </row>
    <row r="308" spans="1:58" ht="15.75">
      <c r="A308" s="281"/>
      <c r="B308" s="288"/>
      <c r="C308" s="289"/>
      <c r="D308" s="202" t="s">
        <v>174</v>
      </c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9"/>
      <c r="W308" s="209">
        <v>0</v>
      </c>
      <c r="X308" s="209">
        <v>0</v>
      </c>
      <c r="Y308" s="207"/>
      <c r="Z308" s="207"/>
      <c r="AA308" s="207"/>
      <c r="AB308" s="207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9"/>
      <c r="AV308" s="209"/>
      <c r="AW308" s="209">
        <v>0</v>
      </c>
      <c r="AX308" s="209">
        <v>0</v>
      </c>
      <c r="AY308" s="209">
        <v>0</v>
      </c>
      <c r="AZ308" s="209">
        <v>0</v>
      </c>
      <c r="BA308" s="209">
        <v>0</v>
      </c>
      <c r="BB308" s="209">
        <v>0</v>
      </c>
      <c r="BC308" s="209">
        <v>0</v>
      </c>
      <c r="BD308" s="209">
        <v>0</v>
      </c>
      <c r="BE308" s="209">
        <v>0</v>
      </c>
      <c r="BF308" s="191">
        <f t="shared" si="43"/>
        <v>0</v>
      </c>
    </row>
    <row r="309" spans="1:58" ht="16.5" customHeight="1">
      <c r="A309" s="281"/>
      <c r="B309" s="288" t="s">
        <v>217</v>
      </c>
      <c r="C309" s="289" t="s">
        <v>90</v>
      </c>
      <c r="D309" s="202" t="s">
        <v>173</v>
      </c>
      <c r="E309" s="207"/>
      <c r="F309" s="207"/>
      <c r="G309" s="207"/>
      <c r="H309" s="207"/>
      <c r="I309" s="207"/>
      <c r="J309" s="207"/>
      <c r="K309" s="207">
        <v>18</v>
      </c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9"/>
      <c r="W309" s="209">
        <v>0</v>
      </c>
      <c r="X309" s="209">
        <v>0</v>
      </c>
      <c r="Y309" s="207"/>
      <c r="Z309" s="207"/>
      <c r="AA309" s="207"/>
      <c r="AB309" s="207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9"/>
      <c r="AV309" s="209"/>
      <c r="AW309" s="209">
        <v>0</v>
      </c>
      <c r="AX309" s="209">
        <v>0</v>
      </c>
      <c r="AY309" s="209">
        <v>0</v>
      </c>
      <c r="AZ309" s="209">
        <v>0</v>
      </c>
      <c r="BA309" s="209">
        <v>0</v>
      </c>
      <c r="BB309" s="209">
        <v>0</v>
      </c>
      <c r="BC309" s="209">
        <v>0</v>
      </c>
      <c r="BD309" s="209">
        <v>0</v>
      </c>
      <c r="BE309" s="209">
        <v>0</v>
      </c>
      <c r="BF309" s="191">
        <f t="shared" si="43"/>
        <v>18</v>
      </c>
    </row>
    <row r="310" spans="1:58" ht="15.75">
      <c r="A310" s="281"/>
      <c r="B310" s="288"/>
      <c r="C310" s="289"/>
      <c r="D310" s="202" t="s">
        <v>174</v>
      </c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9"/>
      <c r="W310" s="209">
        <v>0</v>
      </c>
      <c r="X310" s="209">
        <v>0</v>
      </c>
      <c r="Y310" s="207"/>
      <c r="Z310" s="207"/>
      <c r="AA310" s="207"/>
      <c r="AB310" s="207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9"/>
      <c r="AV310" s="209"/>
      <c r="AW310" s="209">
        <v>0</v>
      </c>
      <c r="AX310" s="209">
        <v>0</v>
      </c>
      <c r="AY310" s="209">
        <v>0</v>
      </c>
      <c r="AZ310" s="209">
        <v>0</v>
      </c>
      <c r="BA310" s="209">
        <v>0</v>
      </c>
      <c r="BB310" s="209">
        <v>0</v>
      </c>
      <c r="BC310" s="209">
        <v>0</v>
      </c>
      <c r="BD310" s="209">
        <v>0</v>
      </c>
      <c r="BE310" s="209">
        <v>0</v>
      </c>
      <c r="BF310" s="191">
        <f t="shared" si="43"/>
        <v>0</v>
      </c>
    </row>
    <row r="311" spans="1:58" ht="15.75">
      <c r="A311" s="281"/>
      <c r="B311" s="285" t="s">
        <v>218</v>
      </c>
      <c r="C311" s="286" t="s">
        <v>70</v>
      </c>
      <c r="D311" s="202" t="s">
        <v>173</v>
      </c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09"/>
      <c r="W311" s="209">
        <v>0</v>
      </c>
      <c r="X311" s="209">
        <v>0</v>
      </c>
      <c r="Y311" s="207"/>
      <c r="Z311" s="207"/>
      <c r="AA311" s="207"/>
      <c r="AB311" s="207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9"/>
      <c r="AV311" s="209"/>
      <c r="AW311" s="209">
        <v>0</v>
      </c>
      <c r="AX311" s="209">
        <v>0</v>
      </c>
      <c r="AY311" s="209">
        <v>0</v>
      </c>
      <c r="AZ311" s="209">
        <v>0</v>
      </c>
      <c r="BA311" s="209">
        <v>0</v>
      </c>
      <c r="BB311" s="209">
        <v>0</v>
      </c>
      <c r="BC311" s="209">
        <v>0</v>
      </c>
      <c r="BD311" s="209">
        <v>0</v>
      </c>
      <c r="BE311" s="209">
        <v>0</v>
      </c>
      <c r="BF311" s="191">
        <f t="shared" si="43"/>
        <v>0</v>
      </c>
    </row>
    <row r="312" spans="1:58" ht="15.75">
      <c r="A312" s="281"/>
      <c r="B312" s="285"/>
      <c r="C312" s="286"/>
      <c r="D312" s="202" t="s">
        <v>174</v>
      </c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9"/>
      <c r="W312" s="209">
        <v>0</v>
      </c>
      <c r="X312" s="209">
        <v>0</v>
      </c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9"/>
      <c r="AV312" s="209"/>
      <c r="AW312" s="209">
        <v>0</v>
      </c>
      <c r="AX312" s="209">
        <v>0</v>
      </c>
      <c r="AY312" s="209">
        <v>0</v>
      </c>
      <c r="AZ312" s="209">
        <v>0</v>
      </c>
      <c r="BA312" s="209">
        <v>0</v>
      </c>
      <c r="BB312" s="209">
        <v>0</v>
      </c>
      <c r="BC312" s="209">
        <v>0</v>
      </c>
      <c r="BD312" s="209">
        <v>0</v>
      </c>
      <c r="BE312" s="209">
        <v>0</v>
      </c>
      <c r="BF312" s="191">
        <f t="shared" si="43"/>
        <v>0</v>
      </c>
    </row>
    <row r="313" spans="1:58" ht="15.75">
      <c r="A313" s="281"/>
      <c r="B313" s="285" t="s">
        <v>71</v>
      </c>
      <c r="C313" s="286" t="s">
        <v>72</v>
      </c>
      <c r="D313" s="202" t="s">
        <v>173</v>
      </c>
      <c r="E313" s="207"/>
      <c r="F313" s="207"/>
      <c r="G313" s="207"/>
      <c r="H313" s="207"/>
      <c r="I313" s="207"/>
      <c r="J313" s="207"/>
      <c r="K313" s="207"/>
      <c r="L313" s="207">
        <v>16</v>
      </c>
      <c r="M313" s="207"/>
      <c r="N313" s="207"/>
      <c r="O313" s="207"/>
      <c r="P313" s="207"/>
      <c r="Q313" s="207"/>
      <c r="R313" s="207"/>
      <c r="S313" s="207"/>
      <c r="T313" s="207"/>
      <c r="U313" s="207"/>
      <c r="V313" s="209"/>
      <c r="W313" s="209">
        <v>0</v>
      </c>
      <c r="X313" s="209">
        <v>0</v>
      </c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07"/>
      <c r="AK313" s="207"/>
      <c r="AL313" s="207"/>
      <c r="AM313" s="207"/>
      <c r="AN313" s="207"/>
      <c r="AO313" s="207"/>
      <c r="AP313" s="207"/>
      <c r="AQ313" s="207"/>
      <c r="AR313" s="207"/>
      <c r="AS313" s="207"/>
      <c r="AT313" s="207"/>
      <c r="AU313" s="209"/>
      <c r="AV313" s="209"/>
      <c r="AW313" s="209">
        <v>0</v>
      </c>
      <c r="AX313" s="209">
        <v>0</v>
      </c>
      <c r="AY313" s="209">
        <v>0</v>
      </c>
      <c r="AZ313" s="209">
        <v>0</v>
      </c>
      <c r="BA313" s="209">
        <v>0</v>
      </c>
      <c r="BB313" s="209">
        <v>0</v>
      </c>
      <c r="BC313" s="209">
        <v>0</v>
      </c>
      <c r="BD313" s="209">
        <v>0</v>
      </c>
      <c r="BE313" s="209">
        <v>0</v>
      </c>
      <c r="BF313" s="191">
        <f t="shared" si="43"/>
        <v>16</v>
      </c>
    </row>
    <row r="314" spans="1:58" ht="15.75">
      <c r="A314" s="281"/>
      <c r="B314" s="285"/>
      <c r="C314" s="286"/>
      <c r="D314" s="202" t="s">
        <v>174</v>
      </c>
      <c r="E314" s="207"/>
      <c r="F314" s="207"/>
      <c r="G314" s="207"/>
      <c r="H314" s="207"/>
      <c r="I314" s="207"/>
      <c r="J314" s="207"/>
      <c r="K314" s="207"/>
      <c r="L314" s="207">
        <v>8</v>
      </c>
      <c r="M314" s="207"/>
      <c r="N314" s="207"/>
      <c r="O314" s="207"/>
      <c r="P314" s="207"/>
      <c r="Q314" s="207"/>
      <c r="R314" s="207"/>
      <c r="S314" s="207"/>
      <c r="T314" s="207"/>
      <c r="U314" s="207"/>
      <c r="V314" s="209"/>
      <c r="W314" s="209">
        <v>0</v>
      </c>
      <c r="X314" s="209">
        <v>0</v>
      </c>
      <c r="Y314" s="207"/>
      <c r="Z314" s="207"/>
      <c r="AA314" s="207"/>
      <c r="AB314" s="207"/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9"/>
      <c r="AV314" s="209"/>
      <c r="AW314" s="209">
        <v>0</v>
      </c>
      <c r="AX314" s="209">
        <v>0</v>
      </c>
      <c r="AY314" s="209">
        <v>0</v>
      </c>
      <c r="AZ314" s="209">
        <v>0</v>
      </c>
      <c r="BA314" s="209">
        <v>0</v>
      </c>
      <c r="BB314" s="209">
        <v>0</v>
      </c>
      <c r="BC314" s="209">
        <v>0</v>
      </c>
      <c r="BD314" s="209">
        <v>0</v>
      </c>
      <c r="BE314" s="209">
        <v>0</v>
      </c>
      <c r="BF314" s="191">
        <f t="shared" si="43"/>
        <v>8</v>
      </c>
    </row>
    <row r="315" spans="1:58" ht="16.5" customHeight="1">
      <c r="A315" s="281"/>
      <c r="B315" s="288" t="s">
        <v>219</v>
      </c>
      <c r="C315" s="289" t="s">
        <v>96</v>
      </c>
      <c r="D315" s="202" t="s">
        <v>173</v>
      </c>
      <c r="E315" s="207"/>
      <c r="F315" s="207"/>
      <c r="G315" s="207"/>
      <c r="H315" s="207"/>
      <c r="I315" s="207"/>
      <c r="J315" s="207"/>
      <c r="K315" s="207"/>
      <c r="L315" s="207"/>
      <c r="M315" s="207">
        <v>36</v>
      </c>
      <c r="N315" s="207">
        <v>18</v>
      </c>
      <c r="O315" s="207"/>
      <c r="P315" s="207"/>
      <c r="Q315" s="207"/>
      <c r="R315" s="207"/>
      <c r="S315" s="207"/>
      <c r="T315" s="207"/>
      <c r="U315" s="207"/>
      <c r="V315" s="209"/>
      <c r="W315" s="209">
        <v>0</v>
      </c>
      <c r="X315" s="209">
        <v>0</v>
      </c>
      <c r="Y315" s="207"/>
      <c r="Z315" s="207"/>
      <c r="AA315" s="207"/>
      <c r="AB315" s="207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9"/>
      <c r="AV315" s="209"/>
      <c r="AW315" s="209">
        <v>0</v>
      </c>
      <c r="AX315" s="209">
        <v>0</v>
      </c>
      <c r="AY315" s="209">
        <v>0</v>
      </c>
      <c r="AZ315" s="209">
        <v>0</v>
      </c>
      <c r="BA315" s="209">
        <v>0</v>
      </c>
      <c r="BB315" s="209">
        <v>0</v>
      </c>
      <c r="BC315" s="209">
        <v>0</v>
      </c>
      <c r="BD315" s="209">
        <v>0</v>
      </c>
      <c r="BE315" s="209">
        <v>0</v>
      </c>
      <c r="BF315" s="191">
        <f t="shared" si="43"/>
        <v>54</v>
      </c>
    </row>
    <row r="316" spans="1:58" s="66" customFormat="1" ht="15.75">
      <c r="A316" s="281"/>
      <c r="B316" s="288"/>
      <c r="C316" s="289"/>
      <c r="D316" s="202" t="s">
        <v>174</v>
      </c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9"/>
      <c r="W316" s="209">
        <v>0</v>
      </c>
      <c r="X316" s="209">
        <v>0</v>
      </c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9"/>
      <c r="AV316" s="209"/>
      <c r="AW316" s="209">
        <v>0</v>
      </c>
      <c r="AX316" s="209">
        <v>0</v>
      </c>
      <c r="AY316" s="209">
        <v>0</v>
      </c>
      <c r="AZ316" s="209">
        <v>0</v>
      </c>
      <c r="BA316" s="209">
        <v>0</v>
      </c>
      <c r="BB316" s="209">
        <v>0</v>
      </c>
      <c r="BC316" s="209">
        <v>0</v>
      </c>
      <c r="BD316" s="209">
        <v>0</v>
      </c>
      <c r="BE316" s="209">
        <v>0</v>
      </c>
      <c r="BF316" s="191">
        <f t="shared" si="43"/>
        <v>0</v>
      </c>
    </row>
    <row r="317" spans="1:58" s="66" customFormat="1" ht="15.75">
      <c r="A317" s="281"/>
      <c r="B317" s="288" t="s">
        <v>220</v>
      </c>
      <c r="C317" s="289" t="s">
        <v>90</v>
      </c>
      <c r="D317" s="202" t="s">
        <v>173</v>
      </c>
      <c r="E317" s="207"/>
      <c r="F317" s="207"/>
      <c r="G317" s="207"/>
      <c r="H317" s="207"/>
      <c r="I317" s="207"/>
      <c r="J317" s="207"/>
      <c r="K317" s="207"/>
      <c r="L317" s="207"/>
      <c r="M317" s="207"/>
      <c r="N317" s="207">
        <v>18</v>
      </c>
      <c r="O317" s="207"/>
      <c r="P317" s="207"/>
      <c r="Q317" s="207"/>
      <c r="R317" s="207"/>
      <c r="S317" s="207"/>
      <c r="T317" s="207"/>
      <c r="U317" s="207"/>
      <c r="V317" s="209"/>
      <c r="W317" s="209">
        <v>0</v>
      </c>
      <c r="X317" s="209">
        <v>0</v>
      </c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9"/>
      <c r="AV317" s="209"/>
      <c r="AW317" s="209">
        <v>0</v>
      </c>
      <c r="AX317" s="209">
        <v>0</v>
      </c>
      <c r="AY317" s="209">
        <v>0</v>
      </c>
      <c r="AZ317" s="209">
        <v>0</v>
      </c>
      <c r="BA317" s="209">
        <v>0</v>
      </c>
      <c r="BB317" s="209">
        <v>0</v>
      </c>
      <c r="BC317" s="209">
        <v>0</v>
      </c>
      <c r="BD317" s="209">
        <v>0</v>
      </c>
      <c r="BE317" s="209">
        <v>0</v>
      </c>
      <c r="BF317" s="191">
        <f t="shared" si="43"/>
        <v>18</v>
      </c>
    </row>
    <row r="318" spans="1:58" s="66" customFormat="1" ht="16.5" customHeight="1">
      <c r="A318" s="281"/>
      <c r="B318" s="288"/>
      <c r="C318" s="289"/>
      <c r="D318" s="202" t="s">
        <v>174</v>
      </c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9"/>
      <c r="W318" s="209">
        <v>0</v>
      </c>
      <c r="X318" s="209">
        <v>0</v>
      </c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9"/>
      <c r="AV318" s="209"/>
      <c r="AW318" s="209">
        <v>0</v>
      </c>
      <c r="AX318" s="209">
        <v>0</v>
      </c>
      <c r="AY318" s="209">
        <v>0</v>
      </c>
      <c r="AZ318" s="209">
        <v>0</v>
      </c>
      <c r="BA318" s="209">
        <v>0</v>
      </c>
      <c r="BB318" s="209">
        <v>0</v>
      </c>
      <c r="BC318" s="209">
        <v>0</v>
      </c>
      <c r="BD318" s="209">
        <v>0</v>
      </c>
      <c r="BE318" s="209">
        <v>0</v>
      </c>
      <c r="BF318" s="191">
        <f t="shared" si="43"/>
        <v>0</v>
      </c>
    </row>
    <row r="319" spans="1:58" ht="16.5" customHeight="1">
      <c r="A319" s="281"/>
      <c r="B319" s="285" t="s">
        <v>221</v>
      </c>
      <c r="C319" s="286" t="s">
        <v>75</v>
      </c>
      <c r="D319" s="202" t="s">
        <v>173</v>
      </c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9"/>
      <c r="W319" s="209">
        <v>0</v>
      </c>
      <c r="X319" s="209">
        <v>0</v>
      </c>
      <c r="Y319" s="207"/>
      <c r="Z319" s="207"/>
      <c r="AA319" s="207"/>
      <c r="AB319" s="207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9"/>
      <c r="AV319" s="209"/>
      <c r="AW319" s="209">
        <v>0</v>
      </c>
      <c r="AX319" s="209">
        <v>0</v>
      </c>
      <c r="AY319" s="209">
        <v>0</v>
      </c>
      <c r="AZ319" s="209">
        <v>0</v>
      </c>
      <c r="BA319" s="209">
        <v>0</v>
      </c>
      <c r="BB319" s="209">
        <v>0</v>
      </c>
      <c r="BC319" s="209">
        <v>0</v>
      </c>
      <c r="BD319" s="209">
        <v>0</v>
      </c>
      <c r="BE319" s="209">
        <v>0</v>
      </c>
      <c r="BF319" s="191">
        <f t="shared" si="43"/>
        <v>0</v>
      </c>
    </row>
    <row r="320" spans="1:58" ht="15.75">
      <c r="A320" s="281"/>
      <c r="B320" s="285"/>
      <c r="C320" s="286"/>
      <c r="D320" s="202" t="s">
        <v>174</v>
      </c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9"/>
      <c r="W320" s="209">
        <v>0</v>
      </c>
      <c r="X320" s="209">
        <v>0</v>
      </c>
      <c r="Y320" s="207"/>
      <c r="Z320" s="207"/>
      <c r="AA320" s="207"/>
      <c r="AB320" s="207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9"/>
      <c r="AV320" s="209"/>
      <c r="AW320" s="209">
        <v>0</v>
      </c>
      <c r="AX320" s="209">
        <v>0</v>
      </c>
      <c r="AY320" s="209">
        <v>0</v>
      </c>
      <c r="AZ320" s="209">
        <v>0</v>
      </c>
      <c r="BA320" s="209">
        <v>0</v>
      </c>
      <c r="BB320" s="209">
        <v>0</v>
      </c>
      <c r="BC320" s="209">
        <v>0</v>
      </c>
      <c r="BD320" s="209">
        <v>0</v>
      </c>
      <c r="BE320" s="209">
        <v>0</v>
      </c>
      <c r="BF320" s="191">
        <f t="shared" si="43"/>
        <v>0</v>
      </c>
    </row>
    <row r="321" spans="1:58" ht="23.25" customHeight="1">
      <c r="A321" s="281"/>
      <c r="B321" s="285" t="s">
        <v>76</v>
      </c>
      <c r="C321" s="286" t="s">
        <v>77</v>
      </c>
      <c r="D321" s="202" t="s">
        <v>173</v>
      </c>
      <c r="E321" s="207"/>
      <c r="F321" s="207"/>
      <c r="G321" s="207"/>
      <c r="H321" s="207"/>
      <c r="I321" s="207">
        <v>20</v>
      </c>
      <c r="J321" s="207"/>
      <c r="K321" s="207"/>
      <c r="L321" s="207">
        <v>18</v>
      </c>
      <c r="M321" s="207"/>
      <c r="N321" s="207"/>
      <c r="O321" s="207">
        <v>33</v>
      </c>
      <c r="P321" s="207"/>
      <c r="Q321" s="207"/>
      <c r="R321" s="207"/>
      <c r="S321" s="207"/>
      <c r="T321" s="207"/>
      <c r="U321" s="207"/>
      <c r="V321" s="209"/>
      <c r="W321" s="209">
        <v>0</v>
      </c>
      <c r="X321" s="209">
        <v>0</v>
      </c>
      <c r="Y321" s="207"/>
      <c r="Z321" s="207"/>
      <c r="AA321" s="207"/>
      <c r="AB321" s="207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9"/>
      <c r="AV321" s="209"/>
      <c r="AW321" s="209">
        <v>0</v>
      </c>
      <c r="AX321" s="209">
        <v>0</v>
      </c>
      <c r="AY321" s="209">
        <v>0</v>
      </c>
      <c r="AZ321" s="209">
        <v>0</v>
      </c>
      <c r="BA321" s="209">
        <v>0</v>
      </c>
      <c r="BB321" s="209">
        <v>0</v>
      </c>
      <c r="BC321" s="209">
        <v>0</v>
      </c>
      <c r="BD321" s="209">
        <v>0</v>
      </c>
      <c r="BE321" s="209">
        <v>0</v>
      </c>
      <c r="BF321" s="191">
        <f t="shared" si="43"/>
        <v>71</v>
      </c>
    </row>
    <row r="322" spans="1:58" ht="15.75">
      <c r="A322" s="281"/>
      <c r="B322" s="285"/>
      <c r="C322" s="286"/>
      <c r="D322" s="202" t="s">
        <v>174</v>
      </c>
      <c r="E322" s="207"/>
      <c r="F322" s="207"/>
      <c r="G322" s="207"/>
      <c r="H322" s="207"/>
      <c r="I322" s="207">
        <v>13</v>
      </c>
      <c r="J322" s="207"/>
      <c r="K322" s="207"/>
      <c r="L322" s="207">
        <v>8</v>
      </c>
      <c r="M322" s="207"/>
      <c r="N322" s="207"/>
      <c r="O322" s="207">
        <v>15</v>
      </c>
      <c r="P322" s="207"/>
      <c r="Q322" s="207"/>
      <c r="R322" s="207"/>
      <c r="S322" s="207"/>
      <c r="T322" s="207"/>
      <c r="U322" s="207"/>
      <c r="V322" s="209"/>
      <c r="W322" s="209">
        <v>0</v>
      </c>
      <c r="X322" s="209">
        <v>0</v>
      </c>
      <c r="Y322" s="207"/>
      <c r="Z322" s="207"/>
      <c r="AA322" s="207"/>
      <c r="AB322" s="207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9"/>
      <c r="AV322" s="209"/>
      <c r="AW322" s="209">
        <v>0</v>
      </c>
      <c r="AX322" s="209">
        <v>0</v>
      </c>
      <c r="AY322" s="209">
        <v>0</v>
      </c>
      <c r="AZ322" s="209">
        <v>0</v>
      </c>
      <c r="BA322" s="209">
        <v>0</v>
      </c>
      <c r="BB322" s="209">
        <v>0</v>
      </c>
      <c r="BC322" s="209">
        <v>0</v>
      </c>
      <c r="BD322" s="209">
        <v>0</v>
      </c>
      <c r="BE322" s="209">
        <v>0</v>
      </c>
      <c r="BF322" s="191">
        <f t="shared" si="43"/>
        <v>36</v>
      </c>
    </row>
    <row r="323" spans="1:58" ht="15.75">
      <c r="A323" s="281"/>
      <c r="B323" s="288" t="s">
        <v>222</v>
      </c>
      <c r="C323" s="289" t="s">
        <v>96</v>
      </c>
      <c r="D323" s="202" t="s">
        <v>173</v>
      </c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>
        <v>36</v>
      </c>
      <c r="Q323" s="207">
        <v>36</v>
      </c>
      <c r="R323" s="207">
        <v>36</v>
      </c>
      <c r="S323" s="207">
        <v>36</v>
      </c>
      <c r="T323" s="207"/>
      <c r="U323" s="207"/>
      <c r="V323" s="209"/>
      <c r="W323" s="209">
        <v>0</v>
      </c>
      <c r="X323" s="209">
        <v>0</v>
      </c>
      <c r="Y323" s="207"/>
      <c r="Z323" s="207"/>
      <c r="AA323" s="207"/>
      <c r="AB323" s="207"/>
      <c r="AC323" s="207"/>
      <c r="AD323" s="207"/>
      <c r="AE323" s="207"/>
      <c r="AF323" s="207"/>
      <c r="AG323" s="207"/>
      <c r="AH323" s="207"/>
      <c r="AI323" s="207"/>
      <c r="AJ323" s="207"/>
      <c r="AK323" s="207"/>
      <c r="AL323" s="207"/>
      <c r="AM323" s="207"/>
      <c r="AN323" s="207"/>
      <c r="AO323" s="207"/>
      <c r="AP323" s="207"/>
      <c r="AQ323" s="207"/>
      <c r="AR323" s="207"/>
      <c r="AS323" s="207"/>
      <c r="AT323" s="207"/>
      <c r="AU323" s="209"/>
      <c r="AV323" s="209"/>
      <c r="AW323" s="209">
        <v>0</v>
      </c>
      <c r="AX323" s="209">
        <v>0</v>
      </c>
      <c r="AY323" s="209">
        <v>0</v>
      </c>
      <c r="AZ323" s="209">
        <v>0</v>
      </c>
      <c r="BA323" s="209">
        <v>0</v>
      </c>
      <c r="BB323" s="209">
        <v>0</v>
      </c>
      <c r="BC323" s="209">
        <v>0</v>
      </c>
      <c r="BD323" s="209">
        <v>0</v>
      </c>
      <c r="BE323" s="209">
        <v>0</v>
      </c>
      <c r="BF323" s="191">
        <f t="shared" si="43"/>
        <v>144</v>
      </c>
    </row>
    <row r="324" spans="1:58" ht="15.75">
      <c r="A324" s="281"/>
      <c r="B324" s="288"/>
      <c r="C324" s="289"/>
      <c r="D324" s="202" t="s">
        <v>174</v>
      </c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09"/>
      <c r="W324" s="209">
        <v>0</v>
      </c>
      <c r="X324" s="209">
        <v>0</v>
      </c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9"/>
      <c r="AV324" s="209"/>
      <c r="AW324" s="209">
        <v>0</v>
      </c>
      <c r="AX324" s="209">
        <v>0</v>
      </c>
      <c r="AY324" s="209">
        <v>0</v>
      </c>
      <c r="AZ324" s="209">
        <v>0</v>
      </c>
      <c r="BA324" s="209">
        <v>0</v>
      </c>
      <c r="BB324" s="209">
        <v>0</v>
      </c>
      <c r="BC324" s="209">
        <v>0</v>
      </c>
      <c r="BD324" s="209">
        <v>0</v>
      </c>
      <c r="BE324" s="209">
        <v>0</v>
      </c>
      <c r="BF324" s="191">
        <f t="shared" si="43"/>
        <v>0</v>
      </c>
    </row>
    <row r="325" spans="1:58" ht="15.75">
      <c r="A325" s="281"/>
      <c r="B325" s="288" t="s">
        <v>223</v>
      </c>
      <c r="C325" s="289" t="s">
        <v>300</v>
      </c>
      <c r="D325" s="202" t="s">
        <v>173</v>
      </c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>
        <v>36</v>
      </c>
      <c r="U325" s="207">
        <v>36</v>
      </c>
      <c r="V325" s="209"/>
      <c r="W325" s="209">
        <v>0</v>
      </c>
      <c r="X325" s="209">
        <v>0</v>
      </c>
      <c r="Y325" s="207"/>
      <c r="Z325" s="207"/>
      <c r="AA325" s="207"/>
      <c r="AB325" s="207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9"/>
      <c r="AV325" s="209"/>
      <c r="AW325" s="209">
        <v>0</v>
      </c>
      <c r="AX325" s="209">
        <v>0</v>
      </c>
      <c r="AY325" s="209">
        <v>0</v>
      </c>
      <c r="AZ325" s="209">
        <v>0</v>
      </c>
      <c r="BA325" s="209">
        <v>0</v>
      </c>
      <c r="BB325" s="209">
        <v>0</v>
      </c>
      <c r="BC325" s="209">
        <v>0</v>
      </c>
      <c r="BD325" s="209">
        <v>0</v>
      </c>
      <c r="BE325" s="209">
        <v>0</v>
      </c>
      <c r="BF325" s="191">
        <f t="shared" si="43"/>
        <v>72</v>
      </c>
    </row>
    <row r="326" spans="1:58" ht="15.75">
      <c r="A326" s="281"/>
      <c r="B326" s="288"/>
      <c r="C326" s="289"/>
      <c r="D326" s="202" t="s">
        <v>174</v>
      </c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09"/>
      <c r="W326" s="209">
        <v>0</v>
      </c>
      <c r="X326" s="209">
        <v>0</v>
      </c>
      <c r="Y326" s="207"/>
      <c r="Z326" s="207"/>
      <c r="AA326" s="207"/>
      <c r="AB326" s="207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9"/>
      <c r="AV326" s="209"/>
      <c r="AW326" s="209">
        <v>0</v>
      </c>
      <c r="AX326" s="209">
        <v>0</v>
      </c>
      <c r="AY326" s="209">
        <v>0</v>
      </c>
      <c r="AZ326" s="209">
        <v>0</v>
      </c>
      <c r="BA326" s="209">
        <v>0</v>
      </c>
      <c r="BB326" s="209">
        <v>0</v>
      </c>
      <c r="BC326" s="209">
        <v>0</v>
      </c>
      <c r="BD326" s="209">
        <v>0</v>
      </c>
      <c r="BE326" s="209">
        <v>0</v>
      </c>
      <c r="BF326" s="191">
        <f t="shared" si="43"/>
        <v>0</v>
      </c>
    </row>
    <row r="327" spans="1:58" ht="15.75" customHeight="1">
      <c r="A327" s="281"/>
      <c r="B327" s="285" t="s">
        <v>79</v>
      </c>
      <c r="C327" s="290" t="s">
        <v>182</v>
      </c>
      <c r="D327" s="202" t="s">
        <v>173</v>
      </c>
      <c r="E327" s="207">
        <v>2</v>
      </c>
      <c r="F327" s="207"/>
      <c r="G327" s="207"/>
      <c r="H327" s="207"/>
      <c r="I327" s="207">
        <v>2</v>
      </c>
      <c r="J327" s="207"/>
      <c r="K327" s="207"/>
      <c r="L327" s="207">
        <v>2</v>
      </c>
      <c r="M327" s="207"/>
      <c r="N327" s="207"/>
      <c r="O327" s="207">
        <v>3</v>
      </c>
      <c r="P327" s="207"/>
      <c r="Q327" s="207"/>
      <c r="R327" s="207"/>
      <c r="S327" s="207"/>
      <c r="T327" s="207"/>
      <c r="U327" s="207"/>
      <c r="V327" s="209"/>
      <c r="W327" s="209">
        <v>0</v>
      </c>
      <c r="X327" s="209">
        <v>0</v>
      </c>
      <c r="Y327" s="207"/>
      <c r="Z327" s="207"/>
      <c r="AA327" s="207"/>
      <c r="AB327" s="207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9"/>
      <c r="AV327" s="209"/>
      <c r="AW327" s="209">
        <v>0</v>
      </c>
      <c r="AX327" s="209">
        <v>0</v>
      </c>
      <c r="AY327" s="209">
        <v>0</v>
      </c>
      <c r="AZ327" s="209">
        <v>0</v>
      </c>
      <c r="BA327" s="209">
        <v>0</v>
      </c>
      <c r="BB327" s="209">
        <v>0</v>
      </c>
      <c r="BC327" s="209">
        <v>0</v>
      </c>
      <c r="BD327" s="209">
        <v>0</v>
      </c>
      <c r="BE327" s="209">
        <v>0</v>
      </c>
      <c r="BF327" s="191">
        <f t="shared" si="43"/>
        <v>9</v>
      </c>
    </row>
    <row r="328" spans="1:58" ht="15.75">
      <c r="A328" s="281"/>
      <c r="B328" s="285"/>
      <c r="C328" s="291"/>
      <c r="D328" s="202" t="s">
        <v>174</v>
      </c>
      <c r="E328" s="207">
        <v>2</v>
      </c>
      <c r="F328" s="207"/>
      <c r="G328" s="207"/>
      <c r="H328" s="207"/>
      <c r="I328" s="207">
        <v>2</v>
      </c>
      <c r="J328" s="207"/>
      <c r="K328" s="207"/>
      <c r="L328" s="207">
        <v>2</v>
      </c>
      <c r="M328" s="207"/>
      <c r="N328" s="207"/>
      <c r="O328" s="207">
        <v>3</v>
      </c>
      <c r="P328" s="207"/>
      <c r="Q328" s="207"/>
      <c r="R328" s="207"/>
      <c r="S328" s="207"/>
      <c r="T328" s="207"/>
      <c r="U328" s="207"/>
      <c r="V328" s="209"/>
      <c r="W328" s="209">
        <v>0</v>
      </c>
      <c r="X328" s="209">
        <v>0</v>
      </c>
      <c r="Y328" s="207"/>
      <c r="Z328" s="207"/>
      <c r="AA328" s="207"/>
      <c r="AB328" s="207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9"/>
      <c r="AV328" s="209"/>
      <c r="AW328" s="209">
        <v>0</v>
      </c>
      <c r="AX328" s="209">
        <v>0</v>
      </c>
      <c r="AY328" s="209">
        <v>0</v>
      </c>
      <c r="AZ328" s="209">
        <v>0</v>
      </c>
      <c r="BA328" s="209">
        <v>0</v>
      </c>
      <c r="BB328" s="209">
        <v>0</v>
      </c>
      <c r="BC328" s="209">
        <v>0</v>
      </c>
      <c r="BD328" s="209">
        <v>0</v>
      </c>
      <c r="BE328" s="209">
        <v>0</v>
      </c>
      <c r="BF328" s="191">
        <f t="shared" si="43"/>
        <v>9</v>
      </c>
    </row>
    <row r="329" spans="1:58" ht="16.5" customHeight="1">
      <c r="A329" s="281"/>
      <c r="B329" s="204" t="s">
        <v>301</v>
      </c>
      <c r="C329" s="204"/>
      <c r="D329" s="205"/>
      <c r="E329" s="207">
        <f>E259+E213+E245</f>
        <v>36</v>
      </c>
      <c r="F329" s="207">
        <f aca="true" t="shared" si="44" ref="F329:X330">F259+F213+F245</f>
        <v>36</v>
      </c>
      <c r="G329" s="207">
        <f t="shared" si="44"/>
        <v>36</v>
      </c>
      <c r="H329" s="207">
        <f t="shared" si="44"/>
        <v>36</v>
      </c>
      <c r="I329" s="207">
        <f t="shared" si="44"/>
        <v>36</v>
      </c>
      <c r="J329" s="207">
        <f t="shared" si="44"/>
        <v>36</v>
      </c>
      <c r="K329" s="207">
        <f t="shared" si="44"/>
        <v>36</v>
      </c>
      <c r="L329" s="207">
        <f t="shared" si="44"/>
        <v>36</v>
      </c>
      <c r="M329" s="207">
        <f t="shared" si="44"/>
        <v>36</v>
      </c>
      <c r="N329" s="207">
        <f t="shared" si="44"/>
        <v>36</v>
      </c>
      <c r="O329" s="207">
        <f t="shared" si="44"/>
        <v>36</v>
      </c>
      <c r="P329" s="207">
        <f t="shared" si="44"/>
        <v>36</v>
      </c>
      <c r="Q329" s="207">
        <f t="shared" si="44"/>
        <v>36</v>
      </c>
      <c r="R329" s="207">
        <f t="shared" si="44"/>
        <v>36</v>
      </c>
      <c r="S329" s="207">
        <f t="shared" si="44"/>
        <v>36</v>
      </c>
      <c r="T329" s="207">
        <f t="shared" si="44"/>
        <v>36</v>
      </c>
      <c r="U329" s="207">
        <f t="shared" si="44"/>
        <v>36</v>
      </c>
      <c r="V329" s="207">
        <f t="shared" si="44"/>
        <v>0</v>
      </c>
      <c r="W329" s="207">
        <f t="shared" si="44"/>
        <v>0</v>
      </c>
      <c r="X329" s="207">
        <f t="shared" si="44"/>
        <v>0</v>
      </c>
      <c r="Y329" s="207">
        <f>Y259+Y213+Y245</f>
        <v>0</v>
      </c>
      <c r="Z329" s="207">
        <f aca="true" t="shared" si="45" ref="Z329:BF329">Z259+Z213+Z245</f>
        <v>0</v>
      </c>
      <c r="AA329" s="207">
        <f t="shared" si="45"/>
        <v>0</v>
      </c>
      <c r="AB329" s="207">
        <f t="shared" si="45"/>
        <v>0</v>
      </c>
      <c r="AC329" s="207">
        <f t="shared" si="45"/>
        <v>0</v>
      </c>
      <c r="AD329" s="207">
        <f t="shared" si="45"/>
        <v>0</v>
      </c>
      <c r="AE329" s="207">
        <f t="shared" si="45"/>
        <v>0</v>
      </c>
      <c r="AF329" s="207">
        <f t="shared" si="45"/>
        <v>0</v>
      </c>
      <c r="AG329" s="207">
        <f t="shared" si="45"/>
        <v>0</v>
      </c>
      <c r="AH329" s="207">
        <f t="shared" si="45"/>
        <v>0</v>
      </c>
      <c r="AI329" s="207">
        <f t="shared" si="45"/>
        <v>0</v>
      </c>
      <c r="AJ329" s="207">
        <f t="shared" si="45"/>
        <v>0</v>
      </c>
      <c r="AK329" s="207">
        <f t="shared" si="45"/>
        <v>0</v>
      </c>
      <c r="AL329" s="207">
        <f t="shared" si="45"/>
        <v>0</v>
      </c>
      <c r="AM329" s="207">
        <f t="shared" si="45"/>
        <v>0</v>
      </c>
      <c r="AN329" s="207">
        <f t="shared" si="45"/>
        <v>0</v>
      </c>
      <c r="AO329" s="207">
        <f t="shared" si="45"/>
        <v>0</v>
      </c>
      <c r="AP329" s="207">
        <f t="shared" si="45"/>
        <v>0</v>
      </c>
      <c r="AQ329" s="207">
        <f t="shared" si="45"/>
        <v>0</v>
      </c>
      <c r="AR329" s="207">
        <f t="shared" si="45"/>
        <v>0</v>
      </c>
      <c r="AS329" s="207">
        <f t="shared" si="45"/>
        <v>0</v>
      </c>
      <c r="AT329" s="207">
        <f t="shared" si="45"/>
        <v>0</v>
      </c>
      <c r="AU329" s="207">
        <f t="shared" si="45"/>
        <v>0</v>
      </c>
      <c r="AV329" s="207">
        <f t="shared" si="45"/>
        <v>0</v>
      </c>
      <c r="AW329" s="207">
        <f t="shared" si="45"/>
        <v>0</v>
      </c>
      <c r="AX329" s="207">
        <f t="shared" si="45"/>
        <v>0</v>
      </c>
      <c r="AY329" s="207">
        <f t="shared" si="45"/>
        <v>0</v>
      </c>
      <c r="AZ329" s="207">
        <f t="shared" si="45"/>
        <v>0</v>
      </c>
      <c r="BA329" s="207">
        <f t="shared" si="45"/>
        <v>0</v>
      </c>
      <c r="BB329" s="207">
        <f t="shared" si="45"/>
        <v>0</v>
      </c>
      <c r="BC329" s="207">
        <f t="shared" si="45"/>
        <v>0</v>
      </c>
      <c r="BD329" s="207">
        <f t="shared" si="45"/>
        <v>0</v>
      </c>
      <c r="BE329" s="207">
        <f t="shared" si="45"/>
        <v>0</v>
      </c>
      <c r="BF329" s="207">
        <f t="shared" si="45"/>
        <v>612</v>
      </c>
    </row>
    <row r="330" spans="1:58" ht="14.25" customHeight="1">
      <c r="A330" s="282"/>
      <c r="B330" s="285" t="s">
        <v>183</v>
      </c>
      <c r="C330" s="285"/>
      <c r="D330" s="285"/>
      <c r="E330" s="207">
        <f>E260+E214+E246</f>
        <v>18</v>
      </c>
      <c r="F330" s="207">
        <f t="shared" si="44"/>
        <v>0</v>
      </c>
      <c r="G330" s="207">
        <f t="shared" si="44"/>
        <v>0</v>
      </c>
      <c r="H330" s="207">
        <f t="shared" si="44"/>
        <v>0</v>
      </c>
      <c r="I330" s="207">
        <f t="shared" si="44"/>
        <v>18</v>
      </c>
      <c r="J330" s="207">
        <f t="shared" si="44"/>
        <v>0</v>
      </c>
      <c r="K330" s="207">
        <f t="shared" si="44"/>
        <v>0</v>
      </c>
      <c r="L330" s="207">
        <f t="shared" si="44"/>
        <v>18</v>
      </c>
      <c r="M330" s="207">
        <f t="shared" si="44"/>
        <v>0</v>
      </c>
      <c r="N330" s="207">
        <f t="shared" si="44"/>
        <v>0</v>
      </c>
      <c r="O330" s="207">
        <f t="shared" si="44"/>
        <v>18</v>
      </c>
      <c r="P330" s="207">
        <f t="shared" si="44"/>
        <v>0</v>
      </c>
      <c r="Q330" s="207">
        <f t="shared" si="44"/>
        <v>0</v>
      </c>
      <c r="R330" s="207">
        <f t="shared" si="44"/>
        <v>0</v>
      </c>
      <c r="S330" s="207">
        <f t="shared" si="44"/>
        <v>0</v>
      </c>
      <c r="T330" s="207">
        <f t="shared" si="44"/>
        <v>0</v>
      </c>
      <c r="U330" s="207">
        <f t="shared" si="44"/>
        <v>0</v>
      </c>
      <c r="V330" s="207">
        <f t="shared" si="44"/>
        <v>0</v>
      </c>
      <c r="W330" s="207">
        <f t="shared" si="44"/>
        <v>0</v>
      </c>
      <c r="X330" s="207">
        <f t="shared" si="44"/>
        <v>0</v>
      </c>
      <c r="Y330" s="207">
        <f aca="true" t="shared" si="46" ref="Y330:BF330">Y260+Y214+Y246</f>
        <v>0</v>
      </c>
      <c r="Z330" s="207">
        <f t="shared" si="46"/>
        <v>0</v>
      </c>
      <c r="AA330" s="207">
        <f t="shared" si="46"/>
        <v>0</v>
      </c>
      <c r="AB330" s="207">
        <f t="shared" si="46"/>
        <v>0</v>
      </c>
      <c r="AC330" s="207">
        <f t="shared" si="46"/>
        <v>0</v>
      </c>
      <c r="AD330" s="207">
        <f t="shared" si="46"/>
        <v>0</v>
      </c>
      <c r="AE330" s="207">
        <f t="shared" si="46"/>
        <v>0</v>
      </c>
      <c r="AF330" s="207">
        <f t="shared" si="46"/>
        <v>0</v>
      </c>
      <c r="AG330" s="207">
        <f t="shared" si="46"/>
        <v>0</v>
      </c>
      <c r="AH330" s="207">
        <f t="shared" si="46"/>
        <v>0</v>
      </c>
      <c r="AI330" s="207">
        <f t="shared" si="46"/>
        <v>0</v>
      </c>
      <c r="AJ330" s="207">
        <f t="shared" si="46"/>
        <v>0</v>
      </c>
      <c r="AK330" s="207">
        <f t="shared" si="46"/>
        <v>0</v>
      </c>
      <c r="AL330" s="207">
        <f t="shared" si="46"/>
        <v>0</v>
      </c>
      <c r="AM330" s="207">
        <f t="shared" si="46"/>
        <v>0</v>
      </c>
      <c r="AN330" s="207">
        <f t="shared" si="46"/>
        <v>0</v>
      </c>
      <c r="AO330" s="207">
        <f t="shared" si="46"/>
        <v>0</v>
      </c>
      <c r="AP330" s="207">
        <f t="shared" si="46"/>
        <v>0</v>
      </c>
      <c r="AQ330" s="207">
        <f t="shared" si="46"/>
        <v>0</v>
      </c>
      <c r="AR330" s="207">
        <f t="shared" si="46"/>
        <v>0</v>
      </c>
      <c r="AS330" s="207">
        <f t="shared" si="46"/>
        <v>0</v>
      </c>
      <c r="AT330" s="207">
        <f t="shared" si="46"/>
        <v>0</v>
      </c>
      <c r="AU330" s="207">
        <f t="shared" si="46"/>
        <v>0</v>
      </c>
      <c r="AV330" s="207">
        <f t="shared" si="46"/>
        <v>0</v>
      </c>
      <c r="AW330" s="207">
        <f t="shared" si="46"/>
        <v>0</v>
      </c>
      <c r="AX330" s="207">
        <f t="shared" si="46"/>
        <v>0</v>
      </c>
      <c r="AY330" s="207">
        <f t="shared" si="46"/>
        <v>0</v>
      </c>
      <c r="AZ330" s="207">
        <f t="shared" si="46"/>
        <v>0</v>
      </c>
      <c r="BA330" s="207">
        <f t="shared" si="46"/>
        <v>0</v>
      </c>
      <c r="BB330" s="207">
        <f t="shared" si="46"/>
        <v>0</v>
      </c>
      <c r="BC330" s="207">
        <f t="shared" si="46"/>
        <v>0</v>
      </c>
      <c r="BD330" s="207">
        <f t="shared" si="46"/>
        <v>0</v>
      </c>
      <c r="BE330" s="207">
        <f t="shared" si="46"/>
        <v>0</v>
      </c>
      <c r="BF330" s="207">
        <f t="shared" si="46"/>
        <v>72</v>
      </c>
    </row>
    <row r="331" spans="1:58" ht="15.75">
      <c r="A331" s="190"/>
      <c r="B331" s="285" t="s">
        <v>184</v>
      </c>
      <c r="C331" s="285"/>
      <c r="D331" s="285"/>
      <c r="E331" s="207">
        <f aca="true" t="shared" si="47" ref="E331:BE331">E329+E330</f>
        <v>54</v>
      </c>
      <c r="F331" s="207">
        <f t="shared" si="47"/>
        <v>36</v>
      </c>
      <c r="G331" s="207">
        <f t="shared" si="47"/>
        <v>36</v>
      </c>
      <c r="H331" s="207">
        <f t="shared" si="47"/>
        <v>36</v>
      </c>
      <c r="I331" s="207">
        <f t="shared" si="47"/>
        <v>54</v>
      </c>
      <c r="J331" s="207">
        <f t="shared" si="47"/>
        <v>36</v>
      </c>
      <c r="K331" s="207">
        <f t="shared" si="47"/>
        <v>36</v>
      </c>
      <c r="L331" s="207">
        <f t="shared" si="47"/>
        <v>54</v>
      </c>
      <c r="M331" s="207">
        <f t="shared" si="47"/>
        <v>36</v>
      </c>
      <c r="N331" s="207">
        <f t="shared" si="47"/>
        <v>36</v>
      </c>
      <c r="O331" s="207">
        <f t="shared" si="47"/>
        <v>54</v>
      </c>
      <c r="P331" s="207">
        <f t="shared" si="47"/>
        <v>36</v>
      </c>
      <c r="Q331" s="207">
        <f t="shared" si="47"/>
        <v>36</v>
      </c>
      <c r="R331" s="207">
        <f t="shared" si="47"/>
        <v>36</v>
      </c>
      <c r="S331" s="207">
        <f t="shared" si="47"/>
        <v>36</v>
      </c>
      <c r="T331" s="207">
        <f t="shared" si="47"/>
        <v>36</v>
      </c>
      <c r="U331" s="207">
        <f t="shared" si="47"/>
        <v>36</v>
      </c>
      <c r="V331" s="207">
        <f t="shared" si="47"/>
        <v>0</v>
      </c>
      <c r="W331" s="207">
        <f t="shared" si="47"/>
        <v>0</v>
      </c>
      <c r="X331" s="207">
        <f t="shared" si="47"/>
        <v>0</v>
      </c>
      <c r="Y331" s="207">
        <f t="shared" si="47"/>
        <v>0</v>
      </c>
      <c r="Z331" s="207">
        <f t="shared" si="47"/>
        <v>0</v>
      </c>
      <c r="AA331" s="207">
        <f t="shared" si="47"/>
        <v>0</v>
      </c>
      <c r="AB331" s="207">
        <f t="shared" si="47"/>
        <v>0</v>
      </c>
      <c r="AC331" s="207">
        <f t="shared" si="47"/>
        <v>0</v>
      </c>
      <c r="AD331" s="207">
        <f t="shared" si="47"/>
        <v>0</v>
      </c>
      <c r="AE331" s="207">
        <f t="shared" si="47"/>
        <v>0</v>
      </c>
      <c r="AF331" s="207">
        <f t="shared" si="47"/>
        <v>0</v>
      </c>
      <c r="AG331" s="207">
        <f t="shared" si="47"/>
        <v>0</v>
      </c>
      <c r="AH331" s="207">
        <f t="shared" si="47"/>
        <v>0</v>
      </c>
      <c r="AI331" s="207">
        <f t="shared" si="47"/>
        <v>0</v>
      </c>
      <c r="AJ331" s="207">
        <f t="shared" si="47"/>
        <v>0</v>
      </c>
      <c r="AK331" s="207">
        <f t="shared" si="47"/>
        <v>0</v>
      </c>
      <c r="AL331" s="207">
        <f t="shared" si="47"/>
        <v>0</v>
      </c>
      <c r="AM331" s="207">
        <f t="shared" si="47"/>
        <v>0</v>
      </c>
      <c r="AN331" s="207">
        <f t="shared" si="47"/>
        <v>0</v>
      </c>
      <c r="AO331" s="207">
        <f t="shared" si="47"/>
        <v>0</v>
      </c>
      <c r="AP331" s="207">
        <f t="shared" si="47"/>
        <v>0</v>
      </c>
      <c r="AQ331" s="207">
        <f t="shared" si="47"/>
        <v>0</v>
      </c>
      <c r="AR331" s="207">
        <f t="shared" si="47"/>
        <v>0</v>
      </c>
      <c r="AS331" s="207">
        <f t="shared" si="47"/>
        <v>0</v>
      </c>
      <c r="AT331" s="207">
        <f t="shared" si="47"/>
        <v>0</v>
      </c>
      <c r="AU331" s="207">
        <f t="shared" si="47"/>
        <v>0</v>
      </c>
      <c r="AV331" s="207">
        <f t="shared" si="47"/>
        <v>0</v>
      </c>
      <c r="AW331" s="207">
        <f t="shared" si="47"/>
        <v>0</v>
      </c>
      <c r="AX331" s="207">
        <f t="shared" si="47"/>
        <v>0</v>
      </c>
      <c r="AY331" s="207">
        <f t="shared" si="47"/>
        <v>0</v>
      </c>
      <c r="AZ331" s="207">
        <f t="shared" si="47"/>
        <v>0</v>
      </c>
      <c r="BA331" s="207">
        <f t="shared" si="47"/>
        <v>0</v>
      </c>
      <c r="BB331" s="207">
        <f t="shared" si="47"/>
        <v>0</v>
      </c>
      <c r="BC331" s="207">
        <f t="shared" si="47"/>
        <v>0</v>
      </c>
      <c r="BD331" s="207">
        <f t="shared" si="47"/>
        <v>0</v>
      </c>
      <c r="BE331" s="207">
        <f t="shared" si="47"/>
        <v>0</v>
      </c>
      <c r="BF331" s="191">
        <f>SUM(E331:BE331)</f>
        <v>684</v>
      </c>
    </row>
  </sheetData>
  <sheetProtection/>
  <mergeCells count="356">
    <mergeCell ref="B330:D330"/>
    <mergeCell ref="B331:D331"/>
    <mergeCell ref="B323:B324"/>
    <mergeCell ref="C323:C324"/>
    <mergeCell ref="B325:B326"/>
    <mergeCell ref="C325:C326"/>
    <mergeCell ref="B327:B328"/>
    <mergeCell ref="C327:C328"/>
    <mergeCell ref="B317:B318"/>
    <mergeCell ref="C317:C318"/>
    <mergeCell ref="B319:B320"/>
    <mergeCell ref="C319:C320"/>
    <mergeCell ref="B321:B322"/>
    <mergeCell ref="C321:C322"/>
    <mergeCell ref="B311:B312"/>
    <mergeCell ref="C311:C312"/>
    <mergeCell ref="B313:B314"/>
    <mergeCell ref="C313:C314"/>
    <mergeCell ref="B315:B316"/>
    <mergeCell ref="C315:C316"/>
    <mergeCell ref="B305:B306"/>
    <mergeCell ref="C305:C306"/>
    <mergeCell ref="B307:B308"/>
    <mergeCell ref="C307:C308"/>
    <mergeCell ref="B309:B310"/>
    <mergeCell ref="C309:C310"/>
    <mergeCell ref="B299:B300"/>
    <mergeCell ref="C299:C300"/>
    <mergeCell ref="B301:B302"/>
    <mergeCell ref="C301:C302"/>
    <mergeCell ref="B303:B304"/>
    <mergeCell ref="C303:C304"/>
    <mergeCell ref="B293:B294"/>
    <mergeCell ref="C293:C294"/>
    <mergeCell ref="B295:B296"/>
    <mergeCell ref="C295:C296"/>
    <mergeCell ref="B297:B298"/>
    <mergeCell ref="C297:C298"/>
    <mergeCell ref="B287:B288"/>
    <mergeCell ref="C287:C288"/>
    <mergeCell ref="B289:B290"/>
    <mergeCell ref="C289:C290"/>
    <mergeCell ref="B291:B292"/>
    <mergeCell ref="C291:C292"/>
    <mergeCell ref="B281:B282"/>
    <mergeCell ref="C281:C282"/>
    <mergeCell ref="B283:B284"/>
    <mergeCell ref="C283:C284"/>
    <mergeCell ref="B285:B286"/>
    <mergeCell ref="C285:C286"/>
    <mergeCell ref="B275:B276"/>
    <mergeCell ref="C275:C276"/>
    <mergeCell ref="B277:B278"/>
    <mergeCell ref="C277:C278"/>
    <mergeCell ref="B279:B280"/>
    <mergeCell ref="C279:C280"/>
    <mergeCell ref="B269:B270"/>
    <mergeCell ref="C269:C270"/>
    <mergeCell ref="B271:B272"/>
    <mergeCell ref="C271:C272"/>
    <mergeCell ref="B273:B274"/>
    <mergeCell ref="C273:C274"/>
    <mergeCell ref="B263:B264"/>
    <mergeCell ref="C263:C264"/>
    <mergeCell ref="B265:B266"/>
    <mergeCell ref="C265:C266"/>
    <mergeCell ref="B267:B268"/>
    <mergeCell ref="C267:C268"/>
    <mergeCell ref="B257:B258"/>
    <mergeCell ref="C257:C258"/>
    <mergeCell ref="B259:B260"/>
    <mergeCell ref="C259:C260"/>
    <mergeCell ref="B261:B262"/>
    <mergeCell ref="C261:C262"/>
    <mergeCell ref="B251:B252"/>
    <mergeCell ref="C251:C252"/>
    <mergeCell ref="B253:B254"/>
    <mergeCell ref="C253:C254"/>
    <mergeCell ref="B255:B256"/>
    <mergeCell ref="C255:C256"/>
    <mergeCell ref="B245:B246"/>
    <mergeCell ref="C245:C246"/>
    <mergeCell ref="B247:B248"/>
    <mergeCell ref="C247:C248"/>
    <mergeCell ref="B249:B250"/>
    <mergeCell ref="C249:C250"/>
    <mergeCell ref="B239:B240"/>
    <mergeCell ref="C239:C240"/>
    <mergeCell ref="B241:B242"/>
    <mergeCell ref="C241:C242"/>
    <mergeCell ref="B243:B244"/>
    <mergeCell ref="C243:C244"/>
    <mergeCell ref="B233:B234"/>
    <mergeCell ref="C233:C234"/>
    <mergeCell ref="B235:B236"/>
    <mergeCell ref="C235:C236"/>
    <mergeCell ref="B237:B238"/>
    <mergeCell ref="C237:C238"/>
    <mergeCell ref="B227:B228"/>
    <mergeCell ref="C227:C228"/>
    <mergeCell ref="B229:B230"/>
    <mergeCell ref="C229:C230"/>
    <mergeCell ref="B231:B232"/>
    <mergeCell ref="C231:C232"/>
    <mergeCell ref="B221:B222"/>
    <mergeCell ref="C221:C222"/>
    <mergeCell ref="B223:B224"/>
    <mergeCell ref="C223:C224"/>
    <mergeCell ref="B225:B226"/>
    <mergeCell ref="C225:C226"/>
    <mergeCell ref="BF208:BF212"/>
    <mergeCell ref="E209:BE209"/>
    <mergeCell ref="E211:BE211"/>
    <mergeCell ref="A213:A330"/>
    <mergeCell ref="B213:B214"/>
    <mergeCell ref="C213:C214"/>
    <mergeCell ref="B217:B218"/>
    <mergeCell ref="C217:C218"/>
    <mergeCell ref="B219:B220"/>
    <mergeCell ref="C219:C220"/>
    <mergeCell ref="AF208:AH208"/>
    <mergeCell ref="AJ208:AM208"/>
    <mergeCell ref="AS208:AU208"/>
    <mergeCell ref="AW208:AZ208"/>
    <mergeCell ref="BB208:BD208"/>
    <mergeCell ref="AO208:AQ208"/>
    <mergeCell ref="J208:M208"/>
    <mergeCell ref="O208:Q208"/>
    <mergeCell ref="AB208:AD208"/>
    <mergeCell ref="F208:H208"/>
    <mergeCell ref="S208:U208"/>
    <mergeCell ref="W208:Z208"/>
    <mergeCell ref="B198:D198"/>
    <mergeCell ref="B199:D199"/>
    <mergeCell ref="A205:C205"/>
    <mergeCell ref="A208:A212"/>
    <mergeCell ref="B208:B212"/>
    <mergeCell ref="C208:C212"/>
    <mergeCell ref="D208:D212"/>
    <mergeCell ref="B190:B191"/>
    <mergeCell ref="C190:C191"/>
    <mergeCell ref="B192:B193"/>
    <mergeCell ref="C192:C193"/>
    <mergeCell ref="B194:B195"/>
    <mergeCell ref="C194:C195"/>
    <mergeCell ref="B184:B185"/>
    <mergeCell ref="C184:C185"/>
    <mergeCell ref="B186:B187"/>
    <mergeCell ref="C186:C187"/>
    <mergeCell ref="B188:B189"/>
    <mergeCell ref="C188:C189"/>
    <mergeCell ref="B178:B179"/>
    <mergeCell ref="C178:C179"/>
    <mergeCell ref="B180:B181"/>
    <mergeCell ref="C180:C181"/>
    <mergeCell ref="B182:B183"/>
    <mergeCell ref="C182:C183"/>
    <mergeCell ref="B172:B173"/>
    <mergeCell ref="C172:C173"/>
    <mergeCell ref="B174:B175"/>
    <mergeCell ref="C174:C175"/>
    <mergeCell ref="B176:B177"/>
    <mergeCell ref="C176:C177"/>
    <mergeCell ref="B166:B167"/>
    <mergeCell ref="C166:C167"/>
    <mergeCell ref="B168:B169"/>
    <mergeCell ref="C168:C169"/>
    <mergeCell ref="B170:B171"/>
    <mergeCell ref="C170:C171"/>
    <mergeCell ref="B160:B161"/>
    <mergeCell ref="C160:C161"/>
    <mergeCell ref="B162:B163"/>
    <mergeCell ref="C162:C163"/>
    <mergeCell ref="B164:B165"/>
    <mergeCell ref="C164:C165"/>
    <mergeCell ref="B154:B155"/>
    <mergeCell ref="C154:C155"/>
    <mergeCell ref="B156:B157"/>
    <mergeCell ref="C156:C157"/>
    <mergeCell ref="B158:B159"/>
    <mergeCell ref="C158:C159"/>
    <mergeCell ref="B148:B149"/>
    <mergeCell ref="C148:C149"/>
    <mergeCell ref="B150:B151"/>
    <mergeCell ref="C150:C151"/>
    <mergeCell ref="B152:B153"/>
    <mergeCell ref="C152:C153"/>
    <mergeCell ref="B142:B143"/>
    <mergeCell ref="C142:C143"/>
    <mergeCell ref="B144:B145"/>
    <mergeCell ref="C144:C145"/>
    <mergeCell ref="B146:B147"/>
    <mergeCell ref="C146:C147"/>
    <mergeCell ref="B136:B137"/>
    <mergeCell ref="C136:C137"/>
    <mergeCell ref="B138:B139"/>
    <mergeCell ref="C138:C139"/>
    <mergeCell ref="B140:B141"/>
    <mergeCell ref="C140:C141"/>
    <mergeCell ref="B130:B131"/>
    <mergeCell ref="C130:C131"/>
    <mergeCell ref="B132:B133"/>
    <mergeCell ref="C132:C133"/>
    <mergeCell ref="B134:B135"/>
    <mergeCell ref="C134:C135"/>
    <mergeCell ref="B124:B125"/>
    <mergeCell ref="C124:C125"/>
    <mergeCell ref="B126:B127"/>
    <mergeCell ref="C126:C127"/>
    <mergeCell ref="B128:B129"/>
    <mergeCell ref="C128:C129"/>
    <mergeCell ref="B118:B119"/>
    <mergeCell ref="C118:C119"/>
    <mergeCell ref="B120:B121"/>
    <mergeCell ref="C120:C121"/>
    <mergeCell ref="B122:B123"/>
    <mergeCell ref="C122:C123"/>
    <mergeCell ref="B112:B113"/>
    <mergeCell ref="C112:C113"/>
    <mergeCell ref="B114:B115"/>
    <mergeCell ref="C114:C115"/>
    <mergeCell ref="B116:B117"/>
    <mergeCell ref="C116:C117"/>
    <mergeCell ref="B106:B107"/>
    <mergeCell ref="C106:C107"/>
    <mergeCell ref="B108:B109"/>
    <mergeCell ref="C108:C109"/>
    <mergeCell ref="B110:B111"/>
    <mergeCell ref="C110:C111"/>
    <mergeCell ref="B100:B101"/>
    <mergeCell ref="C100:C101"/>
    <mergeCell ref="B102:B103"/>
    <mergeCell ref="C102:C103"/>
    <mergeCell ref="B104:B105"/>
    <mergeCell ref="C104:C105"/>
    <mergeCell ref="B94:B95"/>
    <mergeCell ref="C94:C95"/>
    <mergeCell ref="B96:B97"/>
    <mergeCell ref="C96:C97"/>
    <mergeCell ref="B98:B99"/>
    <mergeCell ref="C98:C99"/>
    <mergeCell ref="B88:B89"/>
    <mergeCell ref="C88:C89"/>
    <mergeCell ref="B90:B91"/>
    <mergeCell ref="C90:C91"/>
    <mergeCell ref="B92:B93"/>
    <mergeCell ref="C92:C93"/>
    <mergeCell ref="BF75:BF79"/>
    <mergeCell ref="E76:BE76"/>
    <mergeCell ref="E78:BE78"/>
    <mergeCell ref="A80:A198"/>
    <mergeCell ref="B80:B81"/>
    <mergeCell ref="C80:C81"/>
    <mergeCell ref="B84:B85"/>
    <mergeCell ref="C84:C85"/>
    <mergeCell ref="B86:B87"/>
    <mergeCell ref="C86:C87"/>
    <mergeCell ref="AF75:AH75"/>
    <mergeCell ref="AJ75:AM75"/>
    <mergeCell ref="AS75:AU75"/>
    <mergeCell ref="AW75:AZ75"/>
    <mergeCell ref="BB75:BD75"/>
    <mergeCell ref="AO75:AQ75"/>
    <mergeCell ref="J75:M75"/>
    <mergeCell ref="O75:Q75"/>
    <mergeCell ref="AB75:AD75"/>
    <mergeCell ref="F75:H75"/>
    <mergeCell ref="S75:U75"/>
    <mergeCell ref="W75:Z75"/>
    <mergeCell ref="B65:D65"/>
    <mergeCell ref="B66:D66"/>
    <mergeCell ref="B67:D67"/>
    <mergeCell ref="A73:C73"/>
    <mergeCell ref="A75:A79"/>
    <mergeCell ref="B75:B79"/>
    <mergeCell ref="C75:C79"/>
    <mergeCell ref="D75:D79"/>
    <mergeCell ref="A7:A67"/>
    <mergeCell ref="B7:B8"/>
    <mergeCell ref="B59:B60"/>
    <mergeCell ref="C59:C60"/>
    <mergeCell ref="B61:B62"/>
    <mergeCell ref="C61:C62"/>
    <mergeCell ref="B63:B64"/>
    <mergeCell ref="C63:C64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B15:B16"/>
    <mergeCell ref="C7:C8"/>
    <mergeCell ref="B9:B10"/>
    <mergeCell ref="C9:C10"/>
    <mergeCell ref="B11:B12"/>
    <mergeCell ref="C11:C12"/>
    <mergeCell ref="B13:B14"/>
    <mergeCell ref="C13:C14"/>
    <mergeCell ref="AS2:AU2"/>
    <mergeCell ref="AW2:AZ2"/>
    <mergeCell ref="BB2:BD2"/>
    <mergeCell ref="BF2:BF6"/>
    <mergeCell ref="E3:BE3"/>
    <mergeCell ref="E5:BE5"/>
    <mergeCell ref="O2:Q2"/>
    <mergeCell ref="S2:U2"/>
    <mergeCell ref="W2:Z2"/>
    <mergeCell ref="AB2:AD2"/>
    <mergeCell ref="AF2:AH2"/>
    <mergeCell ref="AO2:AQ2"/>
    <mergeCell ref="E1:L1"/>
    <mergeCell ref="A2:A6"/>
    <mergeCell ref="B2:B6"/>
    <mergeCell ref="C2:C6"/>
    <mergeCell ref="D2:D6"/>
    <mergeCell ref="F2:H2"/>
    <mergeCell ref="J2:M2"/>
    <mergeCell ref="AJ2:AM2"/>
  </mergeCells>
  <printOptions/>
  <pageMargins left="0.2362204724409449" right="0.15748031496062992" top="0.35433070866141736" bottom="0.2362204724409449" header="0.31496062992125984" footer="0.31496062992125984"/>
  <pageSetup horizontalDpi="600" verticalDpi="600" orientation="landscape" paperSize="9" scale="68" r:id="rId1"/>
  <rowBreaks count="2" manualBreakCount="2">
    <brk id="72" max="57" man="1"/>
    <brk id="204" max="57" man="1"/>
  </rowBreaks>
  <colBreaks count="2" manualBreakCount="2">
    <brk id="24" max="330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бууккк</dc:creator>
  <cp:keywords/>
  <dc:description/>
  <cp:lastModifiedBy>Татьяна</cp:lastModifiedBy>
  <cp:lastPrinted>2015-01-22T13:26:50Z</cp:lastPrinted>
  <dcterms:created xsi:type="dcterms:W3CDTF">2010-12-10T18:50:59Z</dcterms:created>
  <dcterms:modified xsi:type="dcterms:W3CDTF">2015-01-22T13:26:55Z</dcterms:modified>
  <cp:category/>
  <cp:version/>
  <cp:contentType/>
  <cp:contentStatus/>
</cp:coreProperties>
</file>